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ir-my.sharepoint.com/personal/dab11_stir_ac_uk/Documents/Project/Data chapter 2 - Carbon in ponds/Data/Summer fieldwork 24/"/>
    </mc:Choice>
  </mc:AlternateContent>
  <xr:revisionPtr revIDLastSave="93" documentId="1_{C6F6C9BC-B627-4539-9B84-21650769C346}" xr6:coauthVersionLast="47" xr6:coauthVersionMax="47" xr10:uidLastSave="{A87BA605-2ED5-4010-AB85-7F19635D99D2}"/>
  <bookViews>
    <workbookView minimized="1" xWindow="2295" yWindow="2295" windowWidth="21600" windowHeight="11295" xr2:uid="{C12DFE46-6878-4DEA-92A2-853B836BCDE0}"/>
  </bookViews>
  <sheets>
    <sheet name="Calculations " sheetId="1" r:id="rId1"/>
  </sheets>
  <definedNames>
    <definedName name="_xlnm._FilterDatabase" localSheetId="0" hidden="1">'Calculations '!$A$1:$AC$247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7" i="1" l="1"/>
  <c r="W7" i="1"/>
  <c r="Z4" i="1"/>
  <c r="AA43" i="1"/>
  <c r="Z52" i="1"/>
  <c r="N59" i="1"/>
  <c r="N60" i="1"/>
  <c r="N61" i="1"/>
  <c r="L59" i="1"/>
  <c r="L60" i="1"/>
  <c r="L61" i="1"/>
  <c r="G61" i="1"/>
  <c r="R61" i="1" s="1"/>
  <c r="U61" i="1" s="1"/>
  <c r="H61" i="1"/>
  <c r="S61" i="1" s="1"/>
  <c r="V61" i="1" s="1"/>
  <c r="H60" i="1"/>
  <c r="S60" i="1" s="1"/>
  <c r="V60" i="1" s="1"/>
  <c r="G60" i="1"/>
  <c r="R60" i="1" l="1"/>
  <c r="U60" i="1" s="1"/>
  <c r="W60" i="1" s="1"/>
  <c r="AA61" i="1"/>
  <c r="AC61" i="1" s="1"/>
  <c r="X61" i="1"/>
  <c r="Z61" i="1"/>
  <c r="AB61" i="1" s="1"/>
  <c r="W61" i="1"/>
  <c r="AA60" i="1"/>
  <c r="AC60" i="1" s="1"/>
  <c r="X60" i="1"/>
  <c r="Z60" i="1" l="1"/>
  <c r="AB60" i="1" s="1"/>
  <c r="G4" i="1"/>
  <c r="H234" i="1"/>
  <c r="G234" i="1"/>
  <c r="H222" i="1"/>
  <c r="G222" i="1"/>
  <c r="H211" i="1"/>
  <c r="G210" i="1"/>
  <c r="G190" i="1"/>
  <c r="G189" i="1"/>
  <c r="H186" i="1"/>
  <c r="G186" i="1"/>
  <c r="H184" i="1"/>
  <c r="G184" i="1"/>
  <c r="H183" i="1"/>
  <c r="G183" i="1"/>
  <c r="H181" i="1"/>
  <c r="G181" i="1"/>
  <c r="H180" i="1"/>
  <c r="G180" i="1"/>
  <c r="H178" i="1"/>
  <c r="G178" i="1"/>
  <c r="H177" i="1"/>
  <c r="G177" i="1"/>
  <c r="H175" i="1"/>
  <c r="G175" i="1"/>
  <c r="H174" i="1"/>
  <c r="G174" i="1"/>
  <c r="H172" i="1"/>
  <c r="G172" i="1"/>
  <c r="H171" i="1"/>
  <c r="G171" i="1"/>
  <c r="H169" i="1"/>
  <c r="G169" i="1"/>
  <c r="H167" i="1"/>
  <c r="G167" i="1"/>
  <c r="H166" i="1"/>
  <c r="G166" i="1"/>
  <c r="G163" i="1"/>
  <c r="H142" i="1"/>
  <c r="G142" i="1"/>
  <c r="H133" i="1"/>
  <c r="H127" i="1"/>
  <c r="G128" i="1"/>
  <c r="G122" i="1"/>
  <c r="H115" i="1"/>
  <c r="G112" i="1"/>
  <c r="H106" i="1"/>
  <c r="G96" i="1"/>
  <c r="H87" i="1"/>
  <c r="H81" i="1"/>
  <c r="H75" i="1"/>
  <c r="G75" i="1"/>
  <c r="H64" i="1"/>
  <c r="G63" i="1"/>
  <c r="H58" i="1"/>
  <c r="G57" i="1"/>
  <c r="H54" i="1"/>
  <c r="H45" i="1"/>
  <c r="H42" i="1"/>
  <c r="G42" i="1"/>
  <c r="H37" i="1"/>
  <c r="G36" i="1"/>
  <c r="H28" i="1"/>
  <c r="G28" i="1"/>
  <c r="G24" i="1"/>
  <c r="H9" i="1"/>
  <c r="G9" i="1"/>
  <c r="H6" i="1"/>
  <c r="G6" i="1"/>
  <c r="H4" i="1"/>
  <c r="H3" i="1"/>
  <c r="G3" i="1"/>
  <c r="H192" i="1"/>
  <c r="G192" i="1"/>
  <c r="I186" i="1"/>
  <c r="I183" i="1"/>
  <c r="I175" i="1"/>
  <c r="I174" i="1"/>
  <c r="L174" i="1"/>
  <c r="N174" i="1"/>
  <c r="I172" i="1"/>
  <c r="I171" i="1"/>
  <c r="L171" i="1"/>
  <c r="N171" i="1"/>
  <c r="I177" i="1"/>
  <c r="L177" i="1"/>
  <c r="N177" i="1"/>
  <c r="I178" i="1"/>
  <c r="S177" i="1" l="1"/>
  <c r="R174" i="1"/>
  <c r="R171" i="1"/>
  <c r="T174" i="1"/>
  <c r="S174" i="1"/>
  <c r="V174" i="1" s="1"/>
  <c r="X174" i="1" s="1"/>
  <c r="S171" i="1"/>
  <c r="T171" i="1"/>
  <c r="T177" i="1"/>
  <c r="R177" i="1"/>
  <c r="I207" i="1"/>
  <c r="I136" i="1"/>
  <c r="I109" i="1"/>
  <c r="I45" i="1"/>
  <c r="I12" i="1"/>
  <c r="I3" i="1"/>
  <c r="U177" i="1" l="1"/>
  <c r="U174" i="1"/>
  <c r="V177" i="1"/>
  <c r="X177" i="1" s="1"/>
  <c r="AA174" i="1"/>
  <c r="AC174" i="1" s="1"/>
  <c r="U171" i="1"/>
  <c r="V171" i="1"/>
  <c r="X171" i="1" s="1"/>
  <c r="G246" i="1"/>
  <c r="G217" i="1"/>
  <c r="G198" i="1"/>
  <c r="G133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2" i="1"/>
  <c r="N175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" i="1"/>
  <c r="Z171" i="1" l="1"/>
  <c r="AB171" i="1" s="1"/>
  <c r="W171" i="1"/>
  <c r="Z174" i="1"/>
  <c r="AB174" i="1" s="1"/>
  <c r="W174" i="1"/>
  <c r="Z177" i="1"/>
  <c r="AB177" i="1" s="1"/>
  <c r="W177" i="1"/>
  <c r="AA177" i="1"/>
  <c r="AC177" i="1" s="1"/>
  <c r="AA171" i="1"/>
  <c r="AC171" i="1" s="1"/>
  <c r="I180" i="1"/>
  <c r="G211" i="1"/>
  <c r="G207" i="1"/>
  <c r="H207" i="1"/>
  <c r="G154" i="1"/>
  <c r="H154" i="1"/>
  <c r="G107" i="1"/>
  <c r="H107" i="1"/>
  <c r="G81" i="1"/>
  <c r="I81" i="1"/>
  <c r="G30" i="1"/>
  <c r="G31" i="1"/>
  <c r="I247" i="1"/>
  <c r="I244" i="1"/>
  <c r="I241" i="1"/>
  <c r="I238" i="1"/>
  <c r="I235" i="1"/>
  <c r="I232" i="1"/>
  <c r="I229" i="1"/>
  <c r="I226" i="1"/>
  <c r="I223" i="1"/>
  <c r="I220" i="1"/>
  <c r="I217" i="1"/>
  <c r="I214" i="1"/>
  <c r="I211" i="1"/>
  <c r="I208" i="1"/>
  <c r="I205" i="1"/>
  <c r="I202" i="1"/>
  <c r="I199" i="1"/>
  <c r="I196" i="1"/>
  <c r="I193" i="1"/>
  <c r="I190" i="1"/>
  <c r="I187" i="1"/>
  <c r="I184" i="1"/>
  <c r="I181" i="1"/>
  <c r="I167" i="1"/>
  <c r="I164" i="1"/>
  <c r="I161" i="1"/>
  <c r="I158" i="1"/>
  <c r="I155" i="1"/>
  <c r="I152" i="1"/>
  <c r="I149" i="1"/>
  <c r="I146" i="1"/>
  <c r="I143" i="1"/>
  <c r="I140" i="1"/>
  <c r="I137" i="1"/>
  <c r="I134" i="1"/>
  <c r="I131" i="1"/>
  <c r="I128" i="1"/>
  <c r="I125" i="1"/>
  <c r="I122" i="1"/>
  <c r="I119" i="1"/>
  <c r="I116" i="1"/>
  <c r="I113" i="1"/>
  <c r="I110" i="1"/>
  <c r="I107" i="1"/>
  <c r="I104" i="1"/>
  <c r="I101" i="1"/>
  <c r="I97" i="1"/>
  <c r="I94" i="1"/>
  <c r="I91" i="1"/>
  <c r="I88" i="1"/>
  <c r="I85" i="1"/>
  <c r="I82" i="1"/>
  <c r="I79" i="1"/>
  <c r="I76" i="1"/>
  <c r="I73" i="1"/>
  <c r="I70" i="1"/>
  <c r="I67" i="1"/>
  <c r="I64" i="1"/>
  <c r="I58" i="1"/>
  <c r="I55" i="1"/>
  <c r="I52" i="1"/>
  <c r="I49" i="1"/>
  <c r="I46" i="1"/>
  <c r="I43" i="1"/>
  <c r="I40" i="1"/>
  <c r="I37" i="1"/>
  <c r="I34" i="1"/>
  <c r="I31" i="1"/>
  <c r="I28" i="1"/>
  <c r="I25" i="1"/>
  <c r="I22" i="1"/>
  <c r="I19" i="1"/>
  <c r="I16" i="1"/>
  <c r="I13" i="1"/>
  <c r="I10" i="1"/>
  <c r="I7" i="1"/>
  <c r="H247" i="1"/>
  <c r="H244" i="1"/>
  <c r="H241" i="1"/>
  <c r="H238" i="1"/>
  <c r="H235" i="1"/>
  <c r="H232" i="1"/>
  <c r="H229" i="1"/>
  <c r="H226" i="1"/>
  <c r="H223" i="1"/>
  <c r="H220" i="1"/>
  <c r="H217" i="1"/>
  <c r="H214" i="1"/>
  <c r="H208" i="1"/>
  <c r="H205" i="1"/>
  <c r="H202" i="1"/>
  <c r="H199" i="1"/>
  <c r="H196" i="1"/>
  <c r="H193" i="1"/>
  <c r="H190" i="1"/>
  <c r="H187" i="1"/>
  <c r="H164" i="1"/>
  <c r="H161" i="1"/>
  <c r="H158" i="1"/>
  <c r="H155" i="1"/>
  <c r="H152" i="1"/>
  <c r="H149" i="1"/>
  <c r="H146" i="1"/>
  <c r="H143" i="1"/>
  <c r="H140" i="1"/>
  <c r="H137" i="1"/>
  <c r="H134" i="1"/>
  <c r="H131" i="1"/>
  <c r="H128" i="1"/>
  <c r="H125" i="1"/>
  <c r="H122" i="1"/>
  <c r="H119" i="1"/>
  <c r="H116" i="1"/>
  <c r="H113" i="1"/>
  <c r="H110" i="1"/>
  <c r="H104" i="1"/>
  <c r="H101" i="1"/>
  <c r="H97" i="1"/>
  <c r="H94" i="1"/>
  <c r="H91" i="1"/>
  <c r="H88" i="1"/>
  <c r="H85" i="1"/>
  <c r="H82" i="1"/>
  <c r="H79" i="1"/>
  <c r="H76" i="1"/>
  <c r="H73" i="1"/>
  <c r="H70" i="1"/>
  <c r="H67" i="1"/>
  <c r="H55" i="1"/>
  <c r="H52" i="1"/>
  <c r="H49" i="1"/>
  <c r="H46" i="1"/>
  <c r="H43" i="1"/>
  <c r="H40" i="1"/>
  <c r="H34" i="1"/>
  <c r="H31" i="1"/>
  <c r="H25" i="1"/>
  <c r="H22" i="1"/>
  <c r="H19" i="1"/>
  <c r="H16" i="1"/>
  <c r="H13" i="1"/>
  <c r="H10" i="1"/>
  <c r="H7" i="1"/>
  <c r="G247" i="1"/>
  <c r="G244" i="1"/>
  <c r="G241" i="1"/>
  <c r="G238" i="1"/>
  <c r="G235" i="1"/>
  <c r="G232" i="1"/>
  <c r="G229" i="1"/>
  <c r="G226" i="1"/>
  <c r="G223" i="1"/>
  <c r="G220" i="1"/>
  <c r="G214" i="1"/>
  <c r="G208" i="1"/>
  <c r="G205" i="1"/>
  <c r="G202" i="1"/>
  <c r="G199" i="1"/>
  <c r="G196" i="1"/>
  <c r="G193" i="1"/>
  <c r="G187" i="1"/>
  <c r="G164" i="1"/>
  <c r="G161" i="1"/>
  <c r="G158" i="1"/>
  <c r="G155" i="1"/>
  <c r="G152" i="1"/>
  <c r="G149" i="1"/>
  <c r="G146" i="1"/>
  <c r="G143" i="1"/>
  <c r="G140" i="1"/>
  <c r="G137" i="1"/>
  <c r="G134" i="1"/>
  <c r="G131" i="1"/>
  <c r="G125" i="1"/>
  <c r="G119" i="1"/>
  <c r="G116" i="1"/>
  <c r="G113" i="1"/>
  <c r="G110" i="1"/>
  <c r="G104" i="1"/>
  <c r="G101" i="1"/>
  <c r="G97" i="1"/>
  <c r="G94" i="1"/>
  <c r="G91" i="1"/>
  <c r="G88" i="1"/>
  <c r="G85" i="1"/>
  <c r="G82" i="1"/>
  <c r="G79" i="1"/>
  <c r="G76" i="1"/>
  <c r="G73" i="1"/>
  <c r="G70" i="1"/>
  <c r="G67" i="1"/>
  <c r="G64" i="1"/>
  <c r="G58" i="1"/>
  <c r="G55" i="1"/>
  <c r="G52" i="1"/>
  <c r="G49" i="1"/>
  <c r="G46" i="1"/>
  <c r="G43" i="1"/>
  <c r="G40" i="1"/>
  <c r="G37" i="1"/>
  <c r="G34" i="1"/>
  <c r="G25" i="1"/>
  <c r="G22" i="1"/>
  <c r="G19" i="1"/>
  <c r="G16" i="1"/>
  <c r="G13" i="1"/>
  <c r="G10" i="1"/>
  <c r="G7" i="1"/>
  <c r="I246" i="1"/>
  <c r="I243" i="1"/>
  <c r="I240" i="1"/>
  <c r="I237" i="1"/>
  <c r="I234" i="1"/>
  <c r="I231" i="1"/>
  <c r="I228" i="1"/>
  <c r="I225" i="1"/>
  <c r="I222" i="1"/>
  <c r="I219" i="1"/>
  <c r="I216" i="1"/>
  <c r="I213" i="1"/>
  <c r="I210" i="1"/>
  <c r="I204" i="1"/>
  <c r="I201" i="1"/>
  <c r="I198" i="1"/>
  <c r="I195" i="1"/>
  <c r="I192" i="1"/>
  <c r="I189" i="1"/>
  <c r="I169" i="1"/>
  <c r="I166" i="1"/>
  <c r="I163" i="1"/>
  <c r="I160" i="1"/>
  <c r="I157" i="1"/>
  <c r="I154" i="1"/>
  <c r="I151" i="1"/>
  <c r="I148" i="1"/>
  <c r="I145" i="1"/>
  <c r="I142" i="1"/>
  <c r="I139" i="1"/>
  <c r="I133" i="1"/>
  <c r="I130" i="1"/>
  <c r="I127" i="1"/>
  <c r="I124" i="1"/>
  <c r="I121" i="1"/>
  <c r="I118" i="1"/>
  <c r="I115" i="1"/>
  <c r="I112" i="1"/>
  <c r="I106" i="1"/>
  <c r="I103" i="1"/>
  <c r="I100" i="1"/>
  <c r="I96" i="1"/>
  <c r="I93" i="1"/>
  <c r="I90" i="1"/>
  <c r="I87" i="1"/>
  <c r="I84" i="1"/>
  <c r="I78" i="1"/>
  <c r="I75" i="1"/>
  <c r="I72" i="1"/>
  <c r="I69" i="1"/>
  <c r="I66" i="1"/>
  <c r="I63" i="1"/>
  <c r="I57" i="1"/>
  <c r="I54" i="1"/>
  <c r="I51" i="1"/>
  <c r="I48" i="1"/>
  <c r="I42" i="1"/>
  <c r="I39" i="1"/>
  <c r="I36" i="1"/>
  <c r="I33" i="1"/>
  <c r="I30" i="1"/>
  <c r="I27" i="1"/>
  <c r="I24" i="1"/>
  <c r="I21" i="1"/>
  <c r="I18" i="1"/>
  <c r="I15" i="1"/>
  <c r="I9" i="1"/>
  <c r="I6" i="1"/>
  <c r="H246" i="1"/>
  <c r="H243" i="1"/>
  <c r="H240" i="1"/>
  <c r="H237" i="1"/>
  <c r="H231" i="1"/>
  <c r="H228" i="1"/>
  <c r="H225" i="1"/>
  <c r="H219" i="1"/>
  <c r="H216" i="1"/>
  <c r="H213" i="1"/>
  <c r="H210" i="1"/>
  <c r="H204" i="1"/>
  <c r="H201" i="1"/>
  <c r="H198" i="1"/>
  <c r="H195" i="1"/>
  <c r="H189" i="1"/>
  <c r="H163" i="1"/>
  <c r="H160" i="1"/>
  <c r="H157" i="1"/>
  <c r="H151" i="1"/>
  <c r="H148" i="1"/>
  <c r="H145" i="1"/>
  <c r="H139" i="1"/>
  <c r="H136" i="1"/>
  <c r="H130" i="1"/>
  <c r="H124" i="1"/>
  <c r="H121" i="1"/>
  <c r="H118" i="1"/>
  <c r="H112" i="1"/>
  <c r="H109" i="1"/>
  <c r="H103" i="1"/>
  <c r="H100" i="1"/>
  <c r="H96" i="1"/>
  <c r="H93" i="1"/>
  <c r="H90" i="1"/>
  <c r="H84" i="1"/>
  <c r="H78" i="1"/>
  <c r="H72" i="1"/>
  <c r="H69" i="1"/>
  <c r="H66" i="1"/>
  <c r="H63" i="1"/>
  <c r="H57" i="1"/>
  <c r="H51" i="1"/>
  <c r="H48" i="1"/>
  <c r="H39" i="1"/>
  <c r="H36" i="1"/>
  <c r="H33" i="1"/>
  <c r="H30" i="1"/>
  <c r="H27" i="1"/>
  <c r="H24" i="1"/>
  <c r="H21" i="1"/>
  <c r="H18" i="1"/>
  <c r="H15" i="1"/>
  <c r="H12" i="1"/>
  <c r="G243" i="1"/>
  <c r="G240" i="1"/>
  <c r="G237" i="1"/>
  <c r="G231" i="1"/>
  <c r="G228" i="1"/>
  <c r="G225" i="1"/>
  <c r="G219" i="1"/>
  <c r="G216" i="1"/>
  <c r="G213" i="1"/>
  <c r="G204" i="1"/>
  <c r="G201" i="1"/>
  <c r="G195" i="1"/>
  <c r="G160" i="1"/>
  <c r="G157" i="1"/>
  <c r="G151" i="1"/>
  <c r="G148" i="1"/>
  <c r="G145" i="1"/>
  <c r="G139" i="1"/>
  <c r="G136" i="1"/>
  <c r="G130" i="1"/>
  <c r="G127" i="1"/>
  <c r="G124" i="1"/>
  <c r="G121" i="1"/>
  <c r="G118" i="1"/>
  <c r="G115" i="1"/>
  <c r="G109" i="1"/>
  <c r="G106" i="1"/>
  <c r="G103" i="1"/>
  <c r="G100" i="1"/>
  <c r="G93" i="1"/>
  <c r="G90" i="1"/>
  <c r="G87" i="1"/>
  <c r="G84" i="1"/>
  <c r="G78" i="1"/>
  <c r="G72" i="1"/>
  <c r="G69" i="1"/>
  <c r="G66" i="1"/>
  <c r="G54" i="1"/>
  <c r="G51" i="1"/>
  <c r="G48" i="1"/>
  <c r="G45" i="1"/>
  <c r="G39" i="1"/>
  <c r="G33" i="1"/>
  <c r="G27" i="1"/>
  <c r="G21" i="1"/>
  <c r="G18" i="1"/>
  <c r="G15" i="1"/>
  <c r="G12" i="1"/>
  <c r="L218" i="1"/>
  <c r="L12" i="1"/>
  <c r="L3" i="1"/>
  <c r="R3" i="1" s="1"/>
  <c r="U3" i="1" s="1"/>
  <c r="Z3" i="1" l="1"/>
  <c r="AB3" i="1" s="1"/>
  <c r="W3" i="1"/>
  <c r="T12" i="1"/>
  <c r="S12" i="1"/>
  <c r="I4" i="1"/>
  <c r="L4" i="1"/>
  <c r="R4" i="1" s="1"/>
  <c r="U4" i="1" s="1"/>
  <c r="L5" i="1"/>
  <c r="L6" i="1"/>
  <c r="L7" i="1"/>
  <c r="R7" i="1" s="1"/>
  <c r="L8" i="1"/>
  <c r="L9" i="1"/>
  <c r="R9" i="1" s="1"/>
  <c r="L10" i="1"/>
  <c r="T10" i="1" s="1"/>
  <c r="L11" i="1"/>
  <c r="R12" i="1"/>
  <c r="L13" i="1"/>
  <c r="R13" i="1" s="1"/>
  <c r="L14" i="1"/>
  <c r="L15" i="1"/>
  <c r="R15" i="1" s="1"/>
  <c r="L16" i="1"/>
  <c r="R16" i="1" s="1"/>
  <c r="L17" i="1"/>
  <c r="L18" i="1"/>
  <c r="R18" i="1" s="1"/>
  <c r="L19" i="1"/>
  <c r="R19" i="1" s="1"/>
  <c r="L20" i="1"/>
  <c r="L21" i="1"/>
  <c r="R21" i="1" s="1"/>
  <c r="L22" i="1"/>
  <c r="T22" i="1" s="1"/>
  <c r="L23" i="1"/>
  <c r="L24" i="1"/>
  <c r="R24" i="1" s="1"/>
  <c r="L25" i="1"/>
  <c r="R25" i="1" s="1"/>
  <c r="L26" i="1"/>
  <c r="L27" i="1"/>
  <c r="R27" i="1" s="1"/>
  <c r="L28" i="1"/>
  <c r="R28" i="1" s="1"/>
  <c r="U28" i="1" s="1"/>
  <c r="L29" i="1"/>
  <c r="L30" i="1"/>
  <c r="R30" i="1" s="1"/>
  <c r="L31" i="1"/>
  <c r="R31" i="1" s="1"/>
  <c r="U31" i="1" s="1"/>
  <c r="L32" i="1"/>
  <c r="L33" i="1"/>
  <c r="L34" i="1"/>
  <c r="R34" i="1" s="1"/>
  <c r="L35" i="1"/>
  <c r="L36" i="1"/>
  <c r="S36" i="1" s="1"/>
  <c r="L37" i="1"/>
  <c r="R37" i="1" s="1"/>
  <c r="L38" i="1"/>
  <c r="L39" i="1"/>
  <c r="S39" i="1" s="1"/>
  <c r="L40" i="1"/>
  <c r="R40" i="1" s="1"/>
  <c r="L41" i="1"/>
  <c r="L42" i="1"/>
  <c r="R42" i="1" s="1"/>
  <c r="L43" i="1"/>
  <c r="T43" i="1" s="1"/>
  <c r="L44" i="1"/>
  <c r="L45" i="1"/>
  <c r="R45" i="1" s="1"/>
  <c r="L46" i="1"/>
  <c r="R46" i="1" s="1"/>
  <c r="L47" i="1"/>
  <c r="L48" i="1"/>
  <c r="R48" i="1" s="1"/>
  <c r="L49" i="1"/>
  <c r="R49" i="1" s="1"/>
  <c r="L50" i="1"/>
  <c r="L51" i="1"/>
  <c r="R51" i="1" s="1"/>
  <c r="L52" i="1"/>
  <c r="R52" i="1" s="1"/>
  <c r="L53" i="1"/>
  <c r="L54" i="1"/>
  <c r="R54" i="1" s="1"/>
  <c r="L55" i="1"/>
  <c r="L56" i="1"/>
  <c r="L57" i="1"/>
  <c r="R57" i="1" s="1"/>
  <c r="L58" i="1"/>
  <c r="R58" i="1" s="1"/>
  <c r="L62" i="1"/>
  <c r="L63" i="1"/>
  <c r="R63" i="1" s="1"/>
  <c r="L64" i="1"/>
  <c r="R64" i="1" s="1"/>
  <c r="L65" i="1"/>
  <c r="L66" i="1"/>
  <c r="L67" i="1"/>
  <c r="R67" i="1" s="1"/>
  <c r="L68" i="1"/>
  <c r="L69" i="1"/>
  <c r="R69" i="1" s="1"/>
  <c r="L70" i="1"/>
  <c r="R70" i="1" s="1"/>
  <c r="L71" i="1"/>
  <c r="L72" i="1"/>
  <c r="R72" i="1" s="1"/>
  <c r="L73" i="1"/>
  <c r="R73" i="1" s="1"/>
  <c r="L74" i="1"/>
  <c r="L75" i="1"/>
  <c r="R75" i="1" s="1"/>
  <c r="L76" i="1"/>
  <c r="R76" i="1" s="1"/>
  <c r="L77" i="1"/>
  <c r="L78" i="1"/>
  <c r="T78" i="1" s="1"/>
  <c r="L79" i="1"/>
  <c r="R79" i="1" s="1"/>
  <c r="L80" i="1"/>
  <c r="L81" i="1"/>
  <c r="R81" i="1" s="1"/>
  <c r="L82" i="1"/>
  <c r="R82" i="1" s="1"/>
  <c r="L83" i="1"/>
  <c r="L84" i="1"/>
  <c r="R84" i="1" s="1"/>
  <c r="L85" i="1"/>
  <c r="R85" i="1" s="1"/>
  <c r="L86" i="1"/>
  <c r="L87" i="1"/>
  <c r="T87" i="1" s="1"/>
  <c r="L88" i="1"/>
  <c r="R88" i="1" s="1"/>
  <c r="L89" i="1"/>
  <c r="L90" i="1"/>
  <c r="L91" i="1"/>
  <c r="R91" i="1" s="1"/>
  <c r="L92" i="1"/>
  <c r="L93" i="1"/>
  <c r="R93" i="1" s="1"/>
  <c r="L94" i="1"/>
  <c r="R94" i="1" s="1"/>
  <c r="L95" i="1"/>
  <c r="L96" i="1"/>
  <c r="R96" i="1" s="1"/>
  <c r="L97" i="1"/>
  <c r="R97" i="1" s="1"/>
  <c r="L98" i="1"/>
  <c r="L99" i="1"/>
  <c r="L100" i="1"/>
  <c r="T100" i="1" s="1"/>
  <c r="L101" i="1"/>
  <c r="R101" i="1" s="1"/>
  <c r="L102" i="1"/>
  <c r="L103" i="1"/>
  <c r="R103" i="1" s="1"/>
  <c r="L104" i="1"/>
  <c r="S104" i="1" s="1"/>
  <c r="L105" i="1"/>
  <c r="L106" i="1"/>
  <c r="R106" i="1" s="1"/>
  <c r="L107" i="1"/>
  <c r="R107" i="1" s="1"/>
  <c r="L108" i="1"/>
  <c r="L109" i="1"/>
  <c r="T109" i="1" s="1"/>
  <c r="L110" i="1"/>
  <c r="R110" i="1" s="1"/>
  <c r="L111" i="1"/>
  <c r="L112" i="1"/>
  <c r="R112" i="1" s="1"/>
  <c r="L113" i="1"/>
  <c r="R113" i="1" s="1"/>
  <c r="L114" i="1"/>
  <c r="L115" i="1"/>
  <c r="R115" i="1" s="1"/>
  <c r="L116" i="1"/>
  <c r="R116" i="1" s="1"/>
  <c r="L117" i="1"/>
  <c r="L118" i="1"/>
  <c r="R118" i="1" s="1"/>
  <c r="L119" i="1"/>
  <c r="R119" i="1" s="1"/>
  <c r="L120" i="1"/>
  <c r="L121" i="1"/>
  <c r="R121" i="1" s="1"/>
  <c r="L122" i="1"/>
  <c r="R122" i="1" s="1"/>
  <c r="L123" i="1"/>
  <c r="L124" i="1"/>
  <c r="T124" i="1" s="1"/>
  <c r="L125" i="1"/>
  <c r="T125" i="1" s="1"/>
  <c r="L126" i="1"/>
  <c r="L127" i="1"/>
  <c r="R127" i="1" s="1"/>
  <c r="L128" i="1"/>
  <c r="R128" i="1" s="1"/>
  <c r="L129" i="1"/>
  <c r="L130" i="1"/>
  <c r="R130" i="1" s="1"/>
  <c r="L131" i="1"/>
  <c r="R131" i="1" s="1"/>
  <c r="L132" i="1"/>
  <c r="L133" i="1"/>
  <c r="T133" i="1" s="1"/>
  <c r="L134" i="1"/>
  <c r="R134" i="1" s="1"/>
  <c r="L135" i="1"/>
  <c r="L136" i="1"/>
  <c r="S136" i="1" s="1"/>
  <c r="L137" i="1"/>
  <c r="R137" i="1" s="1"/>
  <c r="L138" i="1"/>
  <c r="L139" i="1"/>
  <c r="R139" i="1" s="1"/>
  <c r="L140" i="1"/>
  <c r="R140" i="1" s="1"/>
  <c r="L141" i="1"/>
  <c r="L142" i="1"/>
  <c r="R142" i="1" s="1"/>
  <c r="L143" i="1"/>
  <c r="R143" i="1" s="1"/>
  <c r="L144" i="1"/>
  <c r="L145" i="1"/>
  <c r="R145" i="1" s="1"/>
  <c r="L146" i="1"/>
  <c r="R146" i="1" s="1"/>
  <c r="L147" i="1"/>
  <c r="L148" i="1"/>
  <c r="T148" i="1" s="1"/>
  <c r="L149" i="1"/>
  <c r="T149" i="1" s="1"/>
  <c r="L150" i="1"/>
  <c r="L151" i="1"/>
  <c r="R151" i="1" s="1"/>
  <c r="L152" i="1"/>
  <c r="L153" i="1"/>
  <c r="L154" i="1"/>
  <c r="R154" i="1" s="1"/>
  <c r="L155" i="1"/>
  <c r="R155" i="1" s="1"/>
  <c r="L156" i="1"/>
  <c r="L157" i="1"/>
  <c r="R157" i="1" s="1"/>
  <c r="L158" i="1"/>
  <c r="R158" i="1" s="1"/>
  <c r="L159" i="1"/>
  <c r="L160" i="1"/>
  <c r="R160" i="1" s="1"/>
  <c r="L161" i="1"/>
  <c r="R161" i="1" s="1"/>
  <c r="L162" i="1"/>
  <c r="L163" i="1"/>
  <c r="R163" i="1" s="1"/>
  <c r="L164" i="1"/>
  <c r="R164" i="1" s="1"/>
  <c r="L165" i="1"/>
  <c r="L166" i="1"/>
  <c r="R166" i="1" s="1"/>
  <c r="L167" i="1"/>
  <c r="R167" i="1" s="1"/>
  <c r="L168" i="1"/>
  <c r="L169" i="1"/>
  <c r="R169" i="1" s="1"/>
  <c r="L172" i="1"/>
  <c r="R172" i="1" s="1"/>
  <c r="L175" i="1"/>
  <c r="L178" i="1"/>
  <c r="R178" i="1" s="1"/>
  <c r="U178" i="1" s="1"/>
  <c r="L179" i="1"/>
  <c r="L180" i="1"/>
  <c r="R180" i="1" s="1"/>
  <c r="L181" i="1"/>
  <c r="L182" i="1"/>
  <c r="L183" i="1"/>
  <c r="R183" i="1" s="1"/>
  <c r="L184" i="1"/>
  <c r="T184" i="1" s="1"/>
  <c r="L185" i="1"/>
  <c r="L186" i="1"/>
  <c r="R186" i="1" s="1"/>
  <c r="L187" i="1"/>
  <c r="R187" i="1" s="1"/>
  <c r="L188" i="1"/>
  <c r="L189" i="1"/>
  <c r="L190" i="1"/>
  <c r="R190" i="1" s="1"/>
  <c r="L191" i="1"/>
  <c r="L192" i="1"/>
  <c r="S192" i="1" s="1"/>
  <c r="L193" i="1"/>
  <c r="S193" i="1" s="1"/>
  <c r="L194" i="1"/>
  <c r="L195" i="1"/>
  <c r="R195" i="1" s="1"/>
  <c r="L196" i="1"/>
  <c r="L197" i="1"/>
  <c r="L198" i="1"/>
  <c r="R198" i="1" s="1"/>
  <c r="L199" i="1"/>
  <c r="R199" i="1" s="1"/>
  <c r="L200" i="1"/>
  <c r="L201" i="1"/>
  <c r="R201" i="1" s="1"/>
  <c r="L202" i="1"/>
  <c r="L203" i="1"/>
  <c r="L204" i="1"/>
  <c r="L205" i="1"/>
  <c r="T205" i="1" s="1"/>
  <c r="L206" i="1"/>
  <c r="L207" i="1"/>
  <c r="R207" i="1" s="1"/>
  <c r="L208" i="1"/>
  <c r="T208" i="1" s="1"/>
  <c r="L209" i="1"/>
  <c r="L210" i="1"/>
  <c r="L211" i="1"/>
  <c r="R211" i="1" s="1"/>
  <c r="L212" i="1"/>
  <c r="L213" i="1"/>
  <c r="R213" i="1" s="1"/>
  <c r="L214" i="1"/>
  <c r="S214" i="1" s="1"/>
  <c r="L215" i="1"/>
  <c r="L216" i="1"/>
  <c r="R216" i="1" s="1"/>
  <c r="L217" i="1"/>
  <c r="R217" i="1" s="1"/>
  <c r="L219" i="1"/>
  <c r="R219" i="1" s="1"/>
  <c r="L220" i="1"/>
  <c r="R220" i="1" s="1"/>
  <c r="L221" i="1"/>
  <c r="L222" i="1"/>
  <c r="L223" i="1"/>
  <c r="R223" i="1" s="1"/>
  <c r="L224" i="1"/>
  <c r="L225" i="1"/>
  <c r="S225" i="1" s="1"/>
  <c r="L226" i="1"/>
  <c r="L227" i="1"/>
  <c r="L228" i="1"/>
  <c r="L229" i="1"/>
  <c r="R229" i="1" s="1"/>
  <c r="L230" i="1"/>
  <c r="L231" i="1"/>
  <c r="R231" i="1" s="1"/>
  <c r="L232" i="1"/>
  <c r="R232" i="1" s="1"/>
  <c r="L233" i="1"/>
  <c r="L234" i="1"/>
  <c r="R234" i="1" s="1"/>
  <c r="L235" i="1"/>
  <c r="R235" i="1" s="1"/>
  <c r="L236" i="1"/>
  <c r="L237" i="1"/>
  <c r="R237" i="1" s="1"/>
  <c r="L238" i="1"/>
  <c r="T238" i="1" s="1"/>
  <c r="L239" i="1"/>
  <c r="L240" i="1"/>
  <c r="R240" i="1" s="1"/>
  <c r="L241" i="1"/>
  <c r="R241" i="1" s="1"/>
  <c r="L242" i="1"/>
  <c r="L243" i="1"/>
  <c r="R243" i="1" s="1"/>
  <c r="L244" i="1"/>
  <c r="L245" i="1"/>
  <c r="L246" i="1"/>
  <c r="R246" i="1" s="1"/>
  <c r="L247" i="1"/>
  <c r="R247" i="1" s="1"/>
  <c r="L2" i="1"/>
  <c r="Z178" i="1" l="1"/>
  <c r="W178" i="1"/>
  <c r="U172" i="1"/>
  <c r="U15" i="1"/>
  <c r="U232" i="1"/>
  <c r="U154" i="1"/>
  <c r="U130" i="1"/>
  <c r="U82" i="1"/>
  <c r="U7" i="1"/>
  <c r="U247" i="1"/>
  <c r="U231" i="1"/>
  <c r="U223" i="1"/>
  <c r="V214" i="1"/>
  <c r="X214" i="1" s="1"/>
  <c r="U198" i="1"/>
  <c r="U190" i="1"/>
  <c r="U169" i="1"/>
  <c r="U161" i="1"/>
  <c r="U145" i="1"/>
  <c r="U137" i="1"/>
  <c r="U121" i="1"/>
  <c r="U113" i="1"/>
  <c r="U97" i="1"/>
  <c r="U81" i="1"/>
  <c r="U73" i="1"/>
  <c r="U54" i="1"/>
  <c r="U46" i="1"/>
  <c r="U30" i="1"/>
  <c r="U246" i="1"/>
  <c r="U213" i="1"/>
  <c r="U160" i="1"/>
  <c r="V136" i="1"/>
  <c r="X136" i="1" s="1"/>
  <c r="U128" i="1"/>
  <c r="U112" i="1"/>
  <c r="V104" i="1"/>
  <c r="X104" i="1" s="1"/>
  <c r="U96" i="1"/>
  <c r="U88" i="1"/>
  <c r="U72" i="1"/>
  <c r="U64" i="1"/>
  <c r="U45" i="1"/>
  <c r="U37" i="1"/>
  <c r="U21" i="1"/>
  <c r="U13" i="1"/>
  <c r="U207" i="1"/>
  <c r="U146" i="1"/>
  <c r="U229" i="1"/>
  <c r="U151" i="1"/>
  <c r="U103" i="1"/>
  <c r="U52" i="1"/>
  <c r="V36" i="1"/>
  <c r="X36" i="1" s="1"/>
  <c r="U195" i="1"/>
  <c r="U158" i="1"/>
  <c r="U118" i="1"/>
  <c r="U51" i="1"/>
  <c r="U219" i="1"/>
  <c r="U157" i="1"/>
  <c r="U101" i="1"/>
  <c r="U93" i="1"/>
  <c r="U85" i="1"/>
  <c r="U69" i="1"/>
  <c r="U58" i="1"/>
  <c r="U42" i="1"/>
  <c r="U34" i="1"/>
  <c r="U18" i="1"/>
  <c r="V12" i="1"/>
  <c r="X12" i="1" s="1"/>
  <c r="U240" i="1"/>
  <c r="U199" i="1"/>
  <c r="U122" i="1"/>
  <c r="V39" i="1"/>
  <c r="X39" i="1" s="1"/>
  <c r="U167" i="1"/>
  <c r="U143" i="1"/>
  <c r="U119" i="1"/>
  <c r="U63" i="1"/>
  <c r="U220" i="1"/>
  <c r="U211" i="1"/>
  <c r="U166" i="1"/>
  <c r="U134" i="1"/>
  <c r="U110" i="1"/>
  <c r="U94" i="1"/>
  <c r="U27" i="1"/>
  <c r="U19" i="1"/>
  <c r="U243" i="1"/>
  <c r="U235" i="1"/>
  <c r="U186" i="1"/>
  <c r="U234" i="1"/>
  <c r="U217" i="1"/>
  <c r="U201" i="1"/>
  <c r="V193" i="1"/>
  <c r="X193" i="1" s="1"/>
  <c r="U164" i="1"/>
  <c r="U140" i="1"/>
  <c r="U116" i="1"/>
  <c r="U84" i="1"/>
  <c r="U76" i="1"/>
  <c r="U57" i="1"/>
  <c r="U49" i="1"/>
  <c r="U25" i="1"/>
  <c r="U9" i="1"/>
  <c r="U183" i="1"/>
  <c r="U106" i="1"/>
  <c r="U237" i="1"/>
  <c r="U180" i="1"/>
  <c r="U127" i="1"/>
  <c r="U79" i="1"/>
  <c r="U12" i="1"/>
  <c r="U187" i="1"/>
  <c r="U142" i="1"/>
  <c r="U70" i="1"/>
  <c r="U241" i="1"/>
  <c r="V225" i="1"/>
  <c r="X225" i="1" s="1"/>
  <c r="U216" i="1"/>
  <c r="V192" i="1"/>
  <c r="X192" i="1" s="1"/>
  <c r="U163" i="1"/>
  <c r="U155" i="1"/>
  <c r="U139" i="1"/>
  <c r="U131" i="1"/>
  <c r="U115" i="1"/>
  <c r="U107" i="1"/>
  <c r="U91" i="1"/>
  <c r="U75" i="1"/>
  <c r="U67" i="1"/>
  <c r="U48" i="1"/>
  <c r="U40" i="1"/>
  <c r="U24" i="1"/>
  <c r="U16" i="1"/>
  <c r="R175" i="1"/>
  <c r="S175" i="1"/>
  <c r="R6" i="1"/>
  <c r="S6" i="1"/>
  <c r="S220" i="1"/>
  <c r="T37" i="1"/>
  <c r="S190" i="1"/>
  <c r="T201" i="1"/>
  <c r="S24" i="1"/>
  <c r="T79" i="1"/>
  <c r="T48" i="1"/>
  <c r="S137" i="1"/>
  <c r="S201" i="1"/>
  <c r="S169" i="1"/>
  <c r="T72" i="1"/>
  <c r="T24" i="1"/>
  <c r="T113" i="1"/>
  <c r="S246" i="1"/>
  <c r="S21" i="1"/>
  <c r="S67" i="1"/>
  <c r="S113" i="1"/>
  <c r="T137" i="1"/>
  <c r="S213" i="1"/>
  <c r="S64" i="1"/>
  <c r="S45" i="1"/>
  <c r="T91" i="1"/>
  <c r="T198" i="1"/>
  <c r="T88" i="1"/>
  <c r="S40" i="1"/>
  <c r="S234" i="1"/>
  <c r="T216" i="1"/>
  <c r="T237" i="1"/>
  <c r="T70" i="1"/>
  <c r="T40" i="1"/>
  <c r="T169" i="1"/>
  <c r="T21" i="1"/>
  <c r="S75" i="1"/>
  <c r="S16" i="1"/>
  <c r="S130" i="1"/>
  <c r="T52" i="1"/>
  <c r="S82" i="1"/>
  <c r="S145" i="1"/>
  <c r="S91" i="1"/>
  <c r="S28" i="1"/>
  <c r="V28" i="1" s="1"/>
  <c r="S84" i="1"/>
  <c r="T246" i="1"/>
  <c r="S51" i="1"/>
  <c r="S7" i="1"/>
  <c r="T164" i="1"/>
  <c r="S237" i="1"/>
  <c r="S216" i="1"/>
  <c r="T232" i="1"/>
  <c r="S140" i="1"/>
  <c r="T217" i="1"/>
  <c r="T51" i="1"/>
  <c r="S19" i="1"/>
  <c r="T145" i="1"/>
  <c r="S122" i="1"/>
  <c r="T75" i="1"/>
  <c r="S63" i="1"/>
  <c r="T161" i="1"/>
  <c r="T160" i="1"/>
  <c r="T96" i="1"/>
  <c r="S161" i="1"/>
  <c r="T28" i="1"/>
  <c r="T213" i="1"/>
  <c r="S121" i="1"/>
  <c r="T134" i="1"/>
  <c r="S241" i="1"/>
  <c r="S79" i="1"/>
  <c r="T84" i="1"/>
  <c r="T85" i="1"/>
  <c r="S187" i="1"/>
  <c r="T127" i="1"/>
  <c r="S195" i="1"/>
  <c r="S93" i="1"/>
  <c r="T199" i="1"/>
  <c r="S131" i="1"/>
  <c r="T81" i="1"/>
  <c r="S46" i="1"/>
  <c r="T235" i="1"/>
  <c r="T183" i="1"/>
  <c r="R226" i="1"/>
  <c r="S226" i="1"/>
  <c r="R222" i="1"/>
  <c r="S222" i="1"/>
  <c r="R214" i="1"/>
  <c r="T214" i="1"/>
  <c r="R210" i="1"/>
  <c r="S210" i="1"/>
  <c r="R202" i="1"/>
  <c r="T202" i="1"/>
  <c r="R33" i="1"/>
  <c r="S33" i="1"/>
  <c r="T167" i="1"/>
  <c r="T119" i="1"/>
  <c r="T73" i="1"/>
  <c r="S25" i="1"/>
  <c r="T243" i="1"/>
  <c r="T163" i="1"/>
  <c r="T115" i="1"/>
  <c r="S183" i="1"/>
  <c r="S127" i="1"/>
  <c r="S167" i="1"/>
  <c r="S119" i="1"/>
  <c r="T57" i="1"/>
  <c r="T9" i="1"/>
  <c r="T180" i="1"/>
  <c r="T140" i="1"/>
  <c r="S247" i="1"/>
  <c r="S158" i="1"/>
  <c r="S110" i="1"/>
  <c r="S34" i="1"/>
  <c r="S219" i="1"/>
  <c r="T211" i="1"/>
  <c r="T128" i="1"/>
  <c r="S58" i="1"/>
  <c r="T112" i="1"/>
  <c r="T166" i="1"/>
  <c r="T69" i="1"/>
  <c r="S106" i="1"/>
  <c r="S30" i="1"/>
  <c r="S15" i="1"/>
  <c r="S31" i="1"/>
  <c r="V31" i="1" s="1"/>
  <c r="T186" i="1"/>
  <c r="S211" i="1"/>
  <c r="T220" i="1"/>
  <c r="T122" i="1"/>
  <c r="T76" i="1"/>
  <c r="T25" i="1"/>
  <c r="S128" i="1"/>
  <c r="T154" i="1"/>
  <c r="T54" i="1"/>
  <c r="S18" i="1"/>
  <c r="S27" i="1"/>
  <c r="R225" i="1"/>
  <c r="T225" i="1"/>
  <c r="R205" i="1"/>
  <c r="S205" i="1"/>
  <c r="R193" i="1"/>
  <c r="T193" i="1"/>
  <c r="R189" i="1"/>
  <c r="S189" i="1"/>
  <c r="R181" i="1"/>
  <c r="T181" i="1"/>
  <c r="S181" i="1"/>
  <c r="R149" i="1"/>
  <c r="S149" i="1"/>
  <c r="R133" i="1"/>
  <c r="S133" i="1"/>
  <c r="R125" i="1"/>
  <c r="S125" i="1"/>
  <c r="R109" i="1"/>
  <c r="S109" i="1"/>
  <c r="R87" i="1"/>
  <c r="S87" i="1"/>
  <c r="R36" i="1"/>
  <c r="T36" i="1"/>
  <c r="T178" i="1"/>
  <c r="T155" i="1"/>
  <c r="T107" i="1"/>
  <c r="T58" i="1"/>
  <c r="S88" i="1"/>
  <c r="S13" i="1"/>
  <c r="T231" i="1"/>
  <c r="T151" i="1"/>
  <c r="T103" i="1"/>
  <c r="T27" i="1"/>
  <c r="S166" i="1"/>
  <c r="S115" i="1"/>
  <c r="T247" i="1"/>
  <c r="T67" i="1"/>
  <c r="S155" i="1"/>
  <c r="S70" i="1"/>
  <c r="T121" i="1"/>
  <c r="T45" i="1"/>
  <c r="S178" i="1"/>
  <c r="T226" i="1"/>
  <c r="T116" i="1"/>
  <c r="T19" i="1"/>
  <c r="S235" i="1"/>
  <c r="S146" i="1"/>
  <c r="S97" i="1"/>
  <c r="T189" i="1"/>
  <c r="S48" i="1"/>
  <c r="S107" i="1"/>
  <c r="T187" i="1"/>
  <c r="T16" i="1"/>
  <c r="T82" i="1"/>
  <c r="T63" i="1"/>
  <c r="S112" i="1"/>
  <c r="T142" i="1"/>
  <c r="T42" i="1"/>
  <c r="S198" i="1"/>
  <c r="S96" i="1"/>
  <c r="T229" i="1"/>
  <c r="S49" i="1"/>
  <c r="S180" i="1"/>
  <c r="T101" i="1"/>
  <c r="T157" i="1"/>
  <c r="S172" i="1"/>
  <c r="T158" i="1"/>
  <c r="T110" i="1"/>
  <c r="T64" i="1"/>
  <c r="T13" i="1"/>
  <c r="S229" i="1"/>
  <c r="S164" i="1"/>
  <c r="S116" i="1"/>
  <c r="S52" i="1"/>
  <c r="T234" i="1"/>
  <c r="T130" i="1"/>
  <c r="T18" i="1"/>
  <c r="S142" i="1"/>
  <c r="T241" i="1"/>
  <c r="S37" i="1"/>
  <c r="S217" i="1"/>
  <c r="S157" i="1"/>
  <c r="R22" i="1"/>
  <c r="S22" i="1"/>
  <c r="R10" i="1"/>
  <c r="S10" i="1"/>
  <c r="S81" i="1"/>
  <c r="T131" i="1"/>
  <c r="T34" i="1"/>
  <c r="T175" i="1"/>
  <c r="S139" i="1"/>
  <c r="T207" i="1"/>
  <c r="S231" i="1"/>
  <c r="S73" i="1"/>
  <c r="T195" i="1"/>
  <c r="S42" i="1"/>
  <c r="R238" i="1"/>
  <c r="S238" i="1"/>
  <c r="R244" i="1"/>
  <c r="S244" i="1"/>
  <c r="R228" i="1"/>
  <c r="S228" i="1"/>
  <c r="R208" i="1"/>
  <c r="S208" i="1"/>
  <c r="R204" i="1"/>
  <c r="T204" i="1"/>
  <c r="S204" i="1"/>
  <c r="R196" i="1"/>
  <c r="S196" i="1"/>
  <c r="R192" i="1"/>
  <c r="T192" i="1"/>
  <c r="R184" i="1"/>
  <c r="S184" i="1"/>
  <c r="R152" i="1"/>
  <c r="T152" i="1"/>
  <c r="R148" i="1"/>
  <c r="S148" i="1"/>
  <c r="R136" i="1"/>
  <c r="T136" i="1"/>
  <c r="R124" i="1"/>
  <c r="S124" i="1"/>
  <c r="R104" i="1"/>
  <c r="T104" i="1"/>
  <c r="R100" i="1"/>
  <c r="S100" i="1"/>
  <c r="R90" i="1"/>
  <c r="T90" i="1"/>
  <c r="R78" i="1"/>
  <c r="S78" i="1"/>
  <c r="R66" i="1"/>
  <c r="S66" i="1"/>
  <c r="R55" i="1"/>
  <c r="T55" i="1"/>
  <c r="R43" i="1"/>
  <c r="S43" i="1"/>
  <c r="R39" i="1"/>
  <c r="T39" i="1"/>
  <c r="S154" i="1"/>
  <c r="T143" i="1"/>
  <c r="T97" i="1"/>
  <c r="T46" i="1"/>
  <c r="S199" i="1"/>
  <c r="S76" i="1"/>
  <c r="T219" i="1"/>
  <c r="T139" i="1"/>
  <c r="T93" i="1"/>
  <c r="T6" i="1"/>
  <c r="S151" i="1"/>
  <c r="S103" i="1"/>
  <c r="S9" i="1"/>
  <c r="T223" i="1"/>
  <c r="S143" i="1"/>
  <c r="S55" i="1"/>
  <c r="T33" i="1"/>
  <c r="S57" i="1"/>
  <c r="S207" i="1"/>
  <c r="T190" i="1"/>
  <c r="T94" i="1"/>
  <c r="T7" i="1"/>
  <c r="S223" i="1"/>
  <c r="S134" i="1"/>
  <c r="S85" i="1"/>
  <c r="T228" i="1"/>
  <c r="T172" i="1"/>
  <c r="S243" i="1"/>
  <c r="S163" i="1"/>
  <c r="T31" i="1"/>
  <c r="T240" i="1"/>
  <c r="S90" i="1"/>
  <c r="T222" i="1"/>
  <c r="T118" i="1"/>
  <c r="T30" i="1"/>
  <c r="S186" i="1"/>
  <c r="S69" i="1"/>
  <c r="T15" i="1"/>
  <c r="S232" i="1"/>
  <c r="S94" i="1"/>
  <c r="S240" i="1"/>
  <c r="S160" i="1"/>
  <c r="S72" i="1"/>
  <c r="T244" i="1"/>
  <c r="T196" i="1"/>
  <c r="T146" i="1"/>
  <c r="T49" i="1"/>
  <c r="S202" i="1"/>
  <c r="S152" i="1"/>
  <c r="T210" i="1"/>
  <c r="T106" i="1"/>
  <c r="S118" i="1"/>
  <c r="T66" i="1"/>
  <c r="S101" i="1"/>
  <c r="S54" i="1"/>
  <c r="T4" i="1"/>
  <c r="S4" i="1"/>
  <c r="T3" i="1"/>
  <c r="S3" i="1"/>
  <c r="V3" i="1" s="1"/>
  <c r="Z75" i="1" l="1"/>
  <c r="W75" i="1"/>
  <c r="Z79" i="1"/>
  <c r="W79" i="1"/>
  <c r="Z201" i="1"/>
  <c r="W201" i="1"/>
  <c r="Z119" i="1"/>
  <c r="W119" i="1"/>
  <c r="Z157" i="1"/>
  <c r="W157" i="1"/>
  <c r="Z45" i="1"/>
  <c r="W45" i="1"/>
  <c r="Z81" i="1"/>
  <c r="W81" i="1"/>
  <c r="Z190" i="1"/>
  <c r="W190" i="1"/>
  <c r="Z91" i="1"/>
  <c r="W91" i="1"/>
  <c r="Z127" i="1"/>
  <c r="W127" i="1"/>
  <c r="Z217" i="1"/>
  <c r="W217" i="1"/>
  <c r="Z143" i="1"/>
  <c r="W143" i="1"/>
  <c r="Z219" i="1"/>
  <c r="W219" i="1"/>
  <c r="Z64" i="1"/>
  <c r="W64" i="1"/>
  <c r="Z97" i="1"/>
  <c r="W97" i="1"/>
  <c r="Z130" i="1"/>
  <c r="W130" i="1"/>
  <c r="Z107" i="1"/>
  <c r="W107" i="1"/>
  <c r="Z180" i="1"/>
  <c r="W180" i="1"/>
  <c r="Z234" i="1"/>
  <c r="W234" i="1"/>
  <c r="Z167" i="1"/>
  <c r="W167" i="1"/>
  <c r="Z51" i="1"/>
  <c r="W51" i="1"/>
  <c r="Z72" i="1"/>
  <c r="W72" i="1"/>
  <c r="Z113" i="1"/>
  <c r="W113" i="1"/>
  <c r="Z154" i="1"/>
  <c r="W154" i="1"/>
  <c r="Z115" i="1"/>
  <c r="W115" i="1"/>
  <c r="Z237" i="1"/>
  <c r="W237" i="1"/>
  <c r="Z186" i="1"/>
  <c r="W186" i="1"/>
  <c r="Z166" i="1"/>
  <c r="W166" i="1"/>
  <c r="Z58" i="1"/>
  <c r="W58" i="1"/>
  <c r="Z146" i="1"/>
  <c r="W146" i="1"/>
  <c r="Z246" i="1"/>
  <c r="W246" i="1"/>
  <c r="Z232" i="1"/>
  <c r="W232" i="1"/>
  <c r="Z24" i="1"/>
  <c r="W24" i="1"/>
  <c r="Z131" i="1"/>
  <c r="W131" i="1"/>
  <c r="Z70" i="1"/>
  <c r="W70" i="1"/>
  <c r="Z106" i="1"/>
  <c r="W106" i="1"/>
  <c r="Z116" i="1"/>
  <c r="W116" i="1"/>
  <c r="Z235" i="1"/>
  <c r="W235" i="1"/>
  <c r="Z211" i="1"/>
  <c r="W211" i="1"/>
  <c r="Z122" i="1"/>
  <c r="W122" i="1"/>
  <c r="Z69" i="1"/>
  <c r="W69" i="1"/>
  <c r="Z158" i="1"/>
  <c r="W158" i="1"/>
  <c r="Z207" i="1"/>
  <c r="W207" i="1"/>
  <c r="Z96" i="1"/>
  <c r="W96" i="1"/>
  <c r="Z30" i="1"/>
  <c r="W30" i="1"/>
  <c r="Z137" i="1"/>
  <c r="W137" i="1"/>
  <c r="Z231" i="1"/>
  <c r="W231" i="1"/>
  <c r="Z15" i="1"/>
  <c r="W15" i="1"/>
  <c r="Z40" i="1"/>
  <c r="W40" i="1"/>
  <c r="Z139" i="1"/>
  <c r="W139" i="1"/>
  <c r="Z142" i="1"/>
  <c r="W142" i="1"/>
  <c r="Z183" i="1"/>
  <c r="W183" i="1"/>
  <c r="Z140" i="1"/>
  <c r="W140" i="1"/>
  <c r="Z243" i="1"/>
  <c r="W243" i="1"/>
  <c r="Z220" i="1"/>
  <c r="W220" i="1"/>
  <c r="Z199" i="1"/>
  <c r="W199" i="1"/>
  <c r="Z85" i="1"/>
  <c r="W85" i="1"/>
  <c r="Z195" i="1"/>
  <c r="W195" i="1"/>
  <c r="Z13" i="1"/>
  <c r="W13" i="1"/>
  <c r="Z46" i="1"/>
  <c r="W46" i="1"/>
  <c r="Z145" i="1"/>
  <c r="W145" i="1"/>
  <c r="Z247" i="1"/>
  <c r="W247" i="1"/>
  <c r="Z172" i="1"/>
  <c r="W172" i="1"/>
  <c r="Z48" i="1"/>
  <c r="W48" i="1"/>
  <c r="Z155" i="1"/>
  <c r="W155" i="1"/>
  <c r="Z187" i="1"/>
  <c r="W187" i="1"/>
  <c r="Z9" i="1"/>
  <c r="W9" i="1"/>
  <c r="Z164" i="1"/>
  <c r="W164" i="1"/>
  <c r="Z19" i="1"/>
  <c r="W19" i="1"/>
  <c r="Z28" i="1"/>
  <c r="W28" i="1"/>
  <c r="Z240" i="1"/>
  <c r="W240" i="1"/>
  <c r="Z93" i="1"/>
  <c r="W93" i="1"/>
  <c r="Z21" i="1"/>
  <c r="W21" i="1"/>
  <c r="Z112" i="1"/>
  <c r="W112" i="1"/>
  <c r="Z54" i="1"/>
  <c r="W54" i="1"/>
  <c r="Z161" i="1"/>
  <c r="W161" i="1"/>
  <c r="Z7" i="1"/>
  <c r="Z49" i="1"/>
  <c r="W49" i="1"/>
  <c r="Z94" i="1"/>
  <c r="W94" i="1"/>
  <c r="Z18" i="1"/>
  <c r="W18" i="1"/>
  <c r="Z103" i="1"/>
  <c r="W103" i="1"/>
  <c r="Z82" i="1"/>
  <c r="W82" i="1"/>
  <c r="Z216" i="1"/>
  <c r="W216" i="1"/>
  <c r="Z57" i="1"/>
  <c r="AB57" i="1" s="1"/>
  <c r="W57" i="1"/>
  <c r="Z110" i="1"/>
  <c r="W110" i="1"/>
  <c r="Z34" i="1"/>
  <c r="AB34" i="1" s="1"/>
  <c r="W34" i="1"/>
  <c r="Z151" i="1"/>
  <c r="W151" i="1"/>
  <c r="Z160" i="1"/>
  <c r="W160" i="1"/>
  <c r="Z198" i="1"/>
  <c r="W198" i="1"/>
  <c r="Z76" i="1"/>
  <c r="W76" i="1"/>
  <c r="Z134" i="1"/>
  <c r="W134" i="1"/>
  <c r="Z42" i="1"/>
  <c r="W42" i="1"/>
  <c r="Z229" i="1"/>
  <c r="W229" i="1"/>
  <c r="Z213" i="1"/>
  <c r="W213" i="1"/>
  <c r="Z16" i="1"/>
  <c r="W16" i="1"/>
  <c r="Z241" i="1"/>
  <c r="W241" i="1"/>
  <c r="Z84" i="1"/>
  <c r="W84" i="1"/>
  <c r="Z118" i="1"/>
  <c r="W118" i="1"/>
  <c r="Z88" i="1"/>
  <c r="W88" i="1"/>
  <c r="Z121" i="1"/>
  <c r="W121" i="1"/>
  <c r="Z223" i="1"/>
  <c r="W223" i="1"/>
  <c r="AA3" i="1"/>
  <c r="AC3" i="1" s="1"/>
  <c r="X3" i="1"/>
  <c r="Z67" i="1"/>
  <c r="W67" i="1"/>
  <c r="Z163" i="1"/>
  <c r="W163" i="1"/>
  <c r="Z12" i="1"/>
  <c r="AB12" i="1" s="1"/>
  <c r="W12" i="1"/>
  <c r="Z25" i="1"/>
  <c r="W25" i="1"/>
  <c r="Z27" i="1"/>
  <c r="W27" i="1"/>
  <c r="Z63" i="1"/>
  <c r="W63" i="1"/>
  <c r="Z101" i="1"/>
  <c r="W101" i="1"/>
  <c r="W52" i="1"/>
  <c r="Z37" i="1"/>
  <c r="W37" i="1"/>
  <c r="Z128" i="1"/>
  <c r="W128" i="1"/>
  <c r="Z73" i="1"/>
  <c r="AB73" i="1" s="1"/>
  <c r="W73" i="1"/>
  <c r="Z169" i="1"/>
  <c r="W169" i="1"/>
  <c r="Z31" i="1"/>
  <c r="W31" i="1"/>
  <c r="V202" i="1"/>
  <c r="X202" i="1" s="1"/>
  <c r="V180" i="1"/>
  <c r="X180" i="1" s="1"/>
  <c r="U189" i="1"/>
  <c r="V127" i="1"/>
  <c r="X127" i="1" s="1"/>
  <c r="V130" i="1"/>
  <c r="X130" i="1" s="1"/>
  <c r="AA225" i="1"/>
  <c r="AC225" i="1" s="1"/>
  <c r="V163" i="1"/>
  <c r="X163" i="1" s="1"/>
  <c r="V9" i="1"/>
  <c r="X9" i="1" s="1"/>
  <c r="U90" i="1"/>
  <c r="U192" i="1"/>
  <c r="V73" i="1"/>
  <c r="X73" i="1" s="1"/>
  <c r="V142" i="1"/>
  <c r="X142" i="1" s="1"/>
  <c r="V49" i="1"/>
  <c r="X49" i="1" s="1"/>
  <c r="V235" i="1"/>
  <c r="X235" i="1" s="1"/>
  <c r="V155" i="1"/>
  <c r="X155" i="1" s="1"/>
  <c r="U36" i="1"/>
  <c r="U133" i="1"/>
  <c r="V211" i="1"/>
  <c r="X211" i="1" s="1"/>
  <c r="V247" i="1"/>
  <c r="X247" i="1" s="1"/>
  <c r="V183" i="1"/>
  <c r="X183" i="1" s="1"/>
  <c r="V33" i="1"/>
  <c r="X33" i="1" s="1"/>
  <c r="V222" i="1"/>
  <c r="X222" i="1" s="1"/>
  <c r="V131" i="1"/>
  <c r="X131" i="1" s="1"/>
  <c r="V79" i="1"/>
  <c r="X79" i="1" s="1"/>
  <c r="V16" i="1"/>
  <c r="X16" i="1" s="1"/>
  <c r="V213" i="1"/>
  <c r="X213" i="1" s="1"/>
  <c r="V190" i="1"/>
  <c r="X190" i="1" s="1"/>
  <c r="V118" i="1"/>
  <c r="X118" i="1" s="1"/>
  <c r="V186" i="1"/>
  <c r="X186" i="1" s="1"/>
  <c r="V243" i="1"/>
  <c r="X243" i="1" s="1"/>
  <c r="V103" i="1"/>
  <c r="X103" i="1" s="1"/>
  <c r="V100" i="1"/>
  <c r="X100" i="1" s="1"/>
  <c r="V148" i="1"/>
  <c r="X148" i="1" s="1"/>
  <c r="V196" i="1"/>
  <c r="X196" i="1" s="1"/>
  <c r="U228" i="1"/>
  <c r="V231" i="1"/>
  <c r="X231" i="1" s="1"/>
  <c r="U10" i="1"/>
  <c r="V13" i="1"/>
  <c r="X13" i="1" s="1"/>
  <c r="V87" i="1"/>
  <c r="X87" i="1" s="1"/>
  <c r="V149" i="1"/>
  <c r="X149" i="1" s="1"/>
  <c r="U193" i="1"/>
  <c r="V58" i="1"/>
  <c r="X58" i="1" s="1"/>
  <c r="U33" i="1"/>
  <c r="U222" i="1"/>
  <c r="V241" i="1"/>
  <c r="X241" i="1" s="1"/>
  <c r="V140" i="1"/>
  <c r="X140" i="1" s="1"/>
  <c r="V84" i="1"/>
  <c r="X84" i="1" s="1"/>
  <c r="V234" i="1"/>
  <c r="X234" i="1" s="1"/>
  <c r="V169" i="1"/>
  <c r="X169" i="1" s="1"/>
  <c r="AA193" i="1"/>
  <c r="AC193" i="1" s="1"/>
  <c r="AA39" i="1"/>
  <c r="AC39" i="1" s="1"/>
  <c r="AA12" i="1"/>
  <c r="AC12" i="1" s="1"/>
  <c r="V94" i="1"/>
  <c r="X94" i="1" s="1"/>
  <c r="V101" i="1"/>
  <c r="X101" i="1" s="1"/>
  <c r="V43" i="1"/>
  <c r="X43" i="1" s="1"/>
  <c r="V18" i="1"/>
  <c r="X18" i="1" s="1"/>
  <c r="V158" i="1"/>
  <c r="X158" i="1" s="1"/>
  <c r="V51" i="1"/>
  <c r="X51" i="1" s="1"/>
  <c r="V64" i="1"/>
  <c r="X64" i="1" s="1"/>
  <c r="U175" i="1"/>
  <c r="V69" i="1"/>
  <c r="X69" i="1" s="1"/>
  <c r="U43" i="1"/>
  <c r="V10" i="1"/>
  <c r="X10" i="1" s="1"/>
  <c r="V151" i="1"/>
  <c r="X151" i="1" s="1"/>
  <c r="U55" i="1"/>
  <c r="U148" i="1"/>
  <c r="V244" i="1"/>
  <c r="X244" i="1" s="1"/>
  <c r="V96" i="1"/>
  <c r="X96" i="1" s="1"/>
  <c r="V88" i="1"/>
  <c r="X88" i="1" s="1"/>
  <c r="V205" i="1"/>
  <c r="X205" i="1" s="1"/>
  <c r="V93" i="1"/>
  <c r="X93" i="1" s="1"/>
  <c r="V40" i="1"/>
  <c r="X40" i="1" s="1"/>
  <c r="V201" i="1"/>
  <c r="X201" i="1" s="1"/>
  <c r="V57" i="1"/>
  <c r="X57" i="1" s="1"/>
  <c r="V66" i="1"/>
  <c r="X66" i="1" s="1"/>
  <c r="V204" i="1"/>
  <c r="X204" i="1" s="1"/>
  <c r="U244" i="1"/>
  <c r="V139" i="1"/>
  <c r="X139" i="1" s="1"/>
  <c r="U22" i="1"/>
  <c r="V198" i="1"/>
  <c r="X198" i="1" s="1"/>
  <c r="V107" i="1"/>
  <c r="X107" i="1" s="1"/>
  <c r="V115" i="1"/>
  <c r="X115" i="1" s="1"/>
  <c r="V109" i="1"/>
  <c r="X109" i="1" s="1"/>
  <c r="V181" i="1"/>
  <c r="X181" i="1" s="1"/>
  <c r="U205" i="1"/>
  <c r="V15" i="1"/>
  <c r="X15" i="1" s="1"/>
  <c r="U202" i="1"/>
  <c r="U226" i="1"/>
  <c r="V195" i="1"/>
  <c r="X195" i="1" s="1"/>
  <c r="V121" i="1"/>
  <c r="X121" i="1" s="1"/>
  <c r="V216" i="1"/>
  <c r="X216" i="1" s="1"/>
  <c r="V91" i="1"/>
  <c r="X91" i="1" s="1"/>
  <c r="V67" i="1"/>
  <c r="X67" i="1" s="1"/>
  <c r="V137" i="1"/>
  <c r="X137" i="1" s="1"/>
  <c r="V6" i="1"/>
  <c r="X6" i="1" s="1"/>
  <c r="AA192" i="1"/>
  <c r="AC192" i="1" s="1"/>
  <c r="AA136" i="1"/>
  <c r="AC136" i="1" s="1"/>
  <c r="V134" i="1"/>
  <c r="X134" i="1" s="1"/>
  <c r="V76" i="1"/>
  <c r="X76" i="1" s="1"/>
  <c r="U208" i="1"/>
  <c r="V81" i="1"/>
  <c r="X81" i="1" s="1"/>
  <c r="V229" i="1"/>
  <c r="X229" i="1" s="1"/>
  <c r="V146" i="1"/>
  <c r="X146" i="1" s="1"/>
  <c r="V70" i="1"/>
  <c r="X70" i="1" s="1"/>
  <c r="V133" i="1"/>
  <c r="X133" i="1" s="1"/>
  <c r="U214" i="1"/>
  <c r="AA36" i="1"/>
  <c r="AC36" i="1" s="1"/>
  <c r="AA214" i="1"/>
  <c r="AC214" i="1" s="1"/>
  <c r="V199" i="1"/>
  <c r="X199" i="1" s="1"/>
  <c r="U136" i="1"/>
  <c r="V228" i="1"/>
  <c r="X228" i="1" s="1"/>
  <c r="V72" i="1"/>
  <c r="X72" i="1" s="1"/>
  <c r="V207" i="1"/>
  <c r="X207" i="1" s="1"/>
  <c r="U100" i="1"/>
  <c r="U196" i="1"/>
  <c r="V22" i="1"/>
  <c r="X22" i="1" s="1"/>
  <c r="U87" i="1"/>
  <c r="U149" i="1"/>
  <c r="V128" i="1"/>
  <c r="X128" i="1" s="1"/>
  <c r="X31" i="1"/>
  <c r="V226" i="1"/>
  <c r="X226" i="1" s="1"/>
  <c r="V63" i="1"/>
  <c r="X63" i="1" s="1"/>
  <c r="X28" i="1"/>
  <c r="V75" i="1"/>
  <c r="X75" i="1" s="1"/>
  <c r="V113" i="1"/>
  <c r="X113" i="1" s="1"/>
  <c r="V220" i="1"/>
  <c r="X220" i="1" s="1"/>
  <c r="V160" i="1"/>
  <c r="X160" i="1" s="1"/>
  <c r="V4" i="1"/>
  <c r="X4" i="1" s="1"/>
  <c r="V152" i="1"/>
  <c r="X152" i="1" s="1"/>
  <c r="V240" i="1"/>
  <c r="X240" i="1" s="1"/>
  <c r="V85" i="1"/>
  <c r="X85" i="1" s="1"/>
  <c r="V154" i="1"/>
  <c r="X154" i="1" s="1"/>
  <c r="U66" i="1"/>
  <c r="U104" i="1"/>
  <c r="U152" i="1"/>
  <c r="V238" i="1"/>
  <c r="X238" i="1" s="1"/>
  <c r="V157" i="1"/>
  <c r="X157" i="1" s="1"/>
  <c r="V52" i="1"/>
  <c r="X52" i="1" s="1"/>
  <c r="V172" i="1"/>
  <c r="X172" i="1" s="1"/>
  <c r="V48" i="1"/>
  <c r="X48" i="1" s="1"/>
  <c r="V178" i="1"/>
  <c r="X178" i="1" s="1"/>
  <c r="V166" i="1"/>
  <c r="X166" i="1" s="1"/>
  <c r="U109" i="1"/>
  <c r="V30" i="1"/>
  <c r="V219" i="1"/>
  <c r="X219" i="1" s="1"/>
  <c r="V25" i="1"/>
  <c r="X25" i="1" s="1"/>
  <c r="V210" i="1"/>
  <c r="X210" i="1" s="1"/>
  <c r="V122" i="1"/>
  <c r="X122" i="1" s="1"/>
  <c r="V237" i="1"/>
  <c r="X237" i="1" s="1"/>
  <c r="V145" i="1"/>
  <c r="X145" i="1" s="1"/>
  <c r="V21" i="1"/>
  <c r="X21" i="1" s="1"/>
  <c r="U6" i="1"/>
  <c r="V78" i="1"/>
  <c r="X78" i="1" s="1"/>
  <c r="V184" i="1"/>
  <c r="X184" i="1" s="1"/>
  <c r="V217" i="1"/>
  <c r="X217" i="1" s="1"/>
  <c r="U181" i="1"/>
  <c r="U225" i="1"/>
  <c r="V106" i="1"/>
  <c r="X106" i="1" s="1"/>
  <c r="V119" i="1"/>
  <c r="X119" i="1" s="1"/>
  <c r="V187" i="1"/>
  <c r="X187" i="1" s="1"/>
  <c r="V82" i="1"/>
  <c r="X82" i="1" s="1"/>
  <c r="V90" i="1"/>
  <c r="X90" i="1" s="1"/>
  <c r="V55" i="1"/>
  <c r="X55" i="1" s="1"/>
  <c r="V124" i="1"/>
  <c r="X124" i="1" s="1"/>
  <c r="U204" i="1"/>
  <c r="U238" i="1"/>
  <c r="V116" i="1"/>
  <c r="X116" i="1" s="1"/>
  <c r="V125" i="1"/>
  <c r="X125" i="1" s="1"/>
  <c r="V34" i="1"/>
  <c r="X34" i="1" s="1"/>
  <c r="U210" i="1"/>
  <c r="V246" i="1"/>
  <c r="AA104" i="1"/>
  <c r="AC104" i="1" s="1"/>
  <c r="V54" i="1"/>
  <c r="X54" i="1" s="1"/>
  <c r="V232" i="1"/>
  <c r="X232" i="1" s="1"/>
  <c r="V223" i="1"/>
  <c r="X223" i="1" s="1"/>
  <c r="V143" i="1"/>
  <c r="X143" i="1" s="1"/>
  <c r="U39" i="1"/>
  <c r="U78" i="1"/>
  <c r="U124" i="1"/>
  <c r="U184" i="1"/>
  <c r="V208" i="1"/>
  <c r="X208" i="1" s="1"/>
  <c r="V42" i="1"/>
  <c r="X42" i="1" s="1"/>
  <c r="V37" i="1"/>
  <c r="X37" i="1" s="1"/>
  <c r="V164" i="1"/>
  <c r="X164" i="1" s="1"/>
  <c r="V112" i="1"/>
  <c r="X112" i="1" s="1"/>
  <c r="V97" i="1"/>
  <c r="X97" i="1" s="1"/>
  <c r="U125" i="1"/>
  <c r="V189" i="1"/>
  <c r="X189" i="1" s="1"/>
  <c r="V27" i="1"/>
  <c r="X27" i="1" s="1"/>
  <c r="V110" i="1"/>
  <c r="X110" i="1" s="1"/>
  <c r="V167" i="1"/>
  <c r="X167" i="1" s="1"/>
  <c r="V46" i="1"/>
  <c r="X46" i="1" s="1"/>
  <c r="V161" i="1"/>
  <c r="X161" i="1" s="1"/>
  <c r="V19" i="1"/>
  <c r="X19" i="1" s="1"/>
  <c r="V7" i="1"/>
  <c r="X7" i="1" s="1"/>
  <c r="V45" i="1"/>
  <c r="X45" i="1" s="1"/>
  <c r="V24" i="1"/>
  <c r="X24" i="1" s="1"/>
  <c r="V175" i="1"/>
  <c r="X175" i="1" s="1"/>
  <c r="AA30" i="1" l="1"/>
  <c r="AC30" i="1" s="1"/>
  <c r="X30" i="1"/>
  <c r="Z192" i="1"/>
  <c r="AB192" i="1" s="1"/>
  <c r="W192" i="1"/>
  <c r="Z152" i="1"/>
  <c r="AB152" i="1" s="1"/>
  <c r="W152" i="1"/>
  <c r="Z202" i="1"/>
  <c r="AB202" i="1" s="1"/>
  <c r="W202" i="1"/>
  <c r="Z22" i="1"/>
  <c r="AB22" i="1" s="1"/>
  <c r="W22" i="1"/>
  <c r="Z133" i="1"/>
  <c r="AB133" i="1" s="1"/>
  <c r="W133" i="1"/>
  <c r="Z90" i="1"/>
  <c r="AB90" i="1" s="1"/>
  <c r="W90" i="1"/>
  <c r="Z238" i="1"/>
  <c r="AB238" i="1" s="1"/>
  <c r="W238" i="1"/>
  <c r="Z104" i="1"/>
  <c r="AB104" i="1" s="1"/>
  <c r="W104" i="1"/>
  <c r="Z149" i="1"/>
  <c r="AB149" i="1" s="1"/>
  <c r="W149" i="1"/>
  <c r="Z136" i="1"/>
  <c r="AB136" i="1" s="1"/>
  <c r="W136" i="1"/>
  <c r="Z43" i="1"/>
  <c r="AB43" i="1" s="1"/>
  <c r="W43" i="1"/>
  <c r="Z36" i="1"/>
  <c r="AB36" i="1" s="1"/>
  <c r="W36" i="1"/>
  <c r="Z204" i="1"/>
  <c r="AB204" i="1" s="1"/>
  <c r="W204" i="1"/>
  <c r="Z225" i="1"/>
  <c r="AB225" i="1" s="1"/>
  <c r="W225" i="1"/>
  <c r="Z66" i="1"/>
  <c r="AB66" i="1" s="1"/>
  <c r="W66" i="1"/>
  <c r="Z87" i="1"/>
  <c r="AB87" i="1" s="1"/>
  <c r="W87" i="1"/>
  <c r="Z205" i="1"/>
  <c r="AB205" i="1" s="1"/>
  <c r="W205" i="1"/>
  <c r="Z244" i="1"/>
  <c r="AB244" i="1" s="1"/>
  <c r="W244" i="1"/>
  <c r="Z184" i="1"/>
  <c r="AB184" i="1" s="1"/>
  <c r="W184" i="1"/>
  <c r="Z181" i="1"/>
  <c r="AB181" i="1" s="1"/>
  <c r="W181" i="1"/>
  <c r="Z208" i="1"/>
  <c r="W208" i="1"/>
  <c r="Z175" i="1"/>
  <c r="AB175" i="1" s="1"/>
  <c r="W175" i="1"/>
  <c r="Z10" i="1"/>
  <c r="AB10" i="1" s="1"/>
  <c r="W10" i="1"/>
  <c r="Z6" i="1"/>
  <c r="AB6" i="1" s="1"/>
  <c r="W6" i="1"/>
  <c r="Z226" i="1"/>
  <c r="AB226" i="1" s="1"/>
  <c r="W226" i="1"/>
  <c r="Z193" i="1"/>
  <c r="AB193" i="1" s="1"/>
  <c r="W193" i="1"/>
  <c r="Z109" i="1"/>
  <c r="AB109" i="1" s="1"/>
  <c r="W109" i="1"/>
  <c r="Z125" i="1"/>
  <c r="AB125" i="1" s="1"/>
  <c r="W125" i="1"/>
  <c r="Z124" i="1"/>
  <c r="AB124" i="1" s="1"/>
  <c r="W124" i="1"/>
  <c r="AA246" i="1"/>
  <c r="AC246" i="1" s="1"/>
  <c r="X246" i="1"/>
  <c r="Z196" i="1"/>
  <c r="AB196" i="1" s="1"/>
  <c r="W196" i="1"/>
  <c r="Z222" i="1"/>
  <c r="AB222" i="1" s="1"/>
  <c r="W222" i="1"/>
  <c r="Z78" i="1"/>
  <c r="AB78" i="1" s="1"/>
  <c r="W78" i="1"/>
  <c r="Z210" i="1"/>
  <c r="AB210" i="1" s="1"/>
  <c r="W210" i="1"/>
  <c r="Z100" i="1"/>
  <c r="AB100" i="1" s="1"/>
  <c r="W100" i="1"/>
  <c r="Z214" i="1"/>
  <c r="AB214" i="1" s="1"/>
  <c r="W214" i="1"/>
  <c r="Z148" i="1"/>
  <c r="AB148" i="1" s="1"/>
  <c r="W148" i="1"/>
  <c r="Z33" i="1"/>
  <c r="AB33" i="1" s="1"/>
  <c r="W33" i="1"/>
  <c r="Z228" i="1"/>
  <c r="AB228" i="1" s="1"/>
  <c r="W228" i="1"/>
  <c r="W4" i="1"/>
  <c r="Z39" i="1"/>
  <c r="AB39" i="1" s="1"/>
  <c r="W39" i="1"/>
  <c r="Z55" i="1"/>
  <c r="AB55" i="1" s="1"/>
  <c r="W55" i="1"/>
  <c r="Z189" i="1"/>
  <c r="AB189" i="1" s="1"/>
  <c r="W189" i="1"/>
  <c r="AA7" i="1"/>
  <c r="AC7" i="1" s="1"/>
  <c r="AA55" i="1"/>
  <c r="AC55" i="1" s="1"/>
  <c r="AA210" i="1"/>
  <c r="AC210" i="1" s="1"/>
  <c r="AB160" i="1"/>
  <c r="AA160" i="1"/>
  <c r="AC160" i="1" s="1"/>
  <c r="AB216" i="1"/>
  <c r="AA216" i="1"/>
  <c r="AC216" i="1" s="1"/>
  <c r="AA66" i="1"/>
  <c r="AC66" i="1" s="1"/>
  <c r="AA10" i="1"/>
  <c r="AC10" i="1" s="1"/>
  <c r="AA84" i="1"/>
  <c r="AC84" i="1" s="1"/>
  <c r="AB84" i="1"/>
  <c r="AB103" i="1"/>
  <c r="AA103" i="1"/>
  <c r="AC103" i="1" s="1"/>
  <c r="AA175" i="1"/>
  <c r="AC175" i="1" s="1"/>
  <c r="AA19" i="1"/>
  <c r="AC19" i="1" s="1"/>
  <c r="AB19" i="1"/>
  <c r="AA110" i="1"/>
  <c r="AC110" i="1" s="1"/>
  <c r="AB110" i="1"/>
  <c r="AB97" i="1"/>
  <c r="AA97" i="1"/>
  <c r="AC97" i="1" s="1"/>
  <c r="AA42" i="1"/>
  <c r="AC42" i="1" s="1"/>
  <c r="AB42" i="1"/>
  <c r="AB232" i="1"/>
  <c r="AA232" i="1"/>
  <c r="AC232" i="1" s="1"/>
  <c r="AA90" i="1"/>
  <c r="AC90" i="1" s="1"/>
  <c r="AB106" i="1"/>
  <c r="AA106" i="1"/>
  <c r="AC106" i="1" s="1"/>
  <c r="AA184" i="1"/>
  <c r="AC184" i="1" s="1"/>
  <c r="AB145" i="1"/>
  <c r="AA145" i="1"/>
  <c r="AC145" i="1" s="1"/>
  <c r="AA25" i="1"/>
  <c r="AC25" i="1" s="1"/>
  <c r="AB25" i="1"/>
  <c r="AA166" i="1"/>
  <c r="AC166" i="1" s="1"/>
  <c r="AB166" i="1"/>
  <c r="AB52" i="1"/>
  <c r="AA52" i="1"/>
  <c r="AC52" i="1" s="1"/>
  <c r="AB240" i="1"/>
  <c r="AA240" i="1"/>
  <c r="AC240" i="1" s="1"/>
  <c r="AA220" i="1"/>
  <c r="AC220" i="1" s="1"/>
  <c r="AB220" i="1"/>
  <c r="AB63" i="1"/>
  <c r="AA63" i="1"/>
  <c r="AC63" i="1" s="1"/>
  <c r="AA229" i="1"/>
  <c r="AC229" i="1" s="1"/>
  <c r="AB229" i="1"/>
  <c r="AA134" i="1"/>
  <c r="AC134" i="1" s="1"/>
  <c r="AB134" i="1"/>
  <c r="AB137" i="1"/>
  <c r="AA137" i="1"/>
  <c r="AC137" i="1" s="1"/>
  <c r="AB121" i="1"/>
  <c r="AA121" i="1"/>
  <c r="AC121" i="1" s="1"/>
  <c r="AB15" i="1"/>
  <c r="AA15" i="1"/>
  <c r="AC15" i="1" s="1"/>
  <c r="AB115" i="1"/>
  <c r="AA115" i="1"/>
  <c r="AC115" i="1" s="1"/>
  <c r="AB139" i="1"/>
  <c r="AA139" i="1"/>
  <c r="AC139" i="1" s="1"/>
  <c r="AA57" i="1"/>
  <c r="AC57" i="1" s="1"/>
  <c r="AA205" i="1"/>
  <c r="AC205" i="1" s="1"/>
  <c r="AA51" i="1"/>
  <c r="AC51" i="1" s="1"/>
  <c r="AB51" i="1"/>
  <c r="AA101" i="1"/>
  <c r="AC101" i="1" s="1"/>
  <c r="AB101" i="1"/>
  <c r="AA140" i="1"/>
  <c r="AC140" i="1" s="1"/>
  <c r="AB140" i="1"/>
  <c r="AA58" i="1"/>
  <c r="AC58" i="1" s="1"/>
  <c r="AB58" i="1"/>
  <c r="AB13" i="1"/>
  <c r="AA13" i="1"/>
  <c r="AC13" i="1" s="1"/>
  <c r="AA196" i="1"/>
  <c r="AC196" i="1" s="1"/>
  <c r="AB243" i="1"/>
  <c r="AA243" i="1"/>
  <c r="AC243" i="1" s="1"/>
  <c r="AA190" i="1"/>
  <c r="AC190" i="1" s="1"/>
  <c r="AB190" i="1"/>
  <c r="AB131" i="1"/>
  <c r="AA131" i="1"/>
  <c r="AC131" i="1" s="1"/>
  <c r="AB247" i="1"/>
  <c r="AA247" i="1"/>
  <c r="AC247" i="1" s="1"/>
  <c r="AB155" i="1"/>
  <c r="AA155" i="1"/>
  <c r="AC155" i="1" s="1"/>
  <c r="AA73" i="1"/>
  <c r="AC73" i="1" s="1"/>
  <c r="AB163" i="1"/>
  <c r="AA163" i="1"/>
  <c r="AC163" i="1" s="1"/>
  <c r="AB167" i="1"/>
  <c r="AA167" i="1"/>
  <c r="AC167" i="1" s="1"/>
  <c r="AA116" i="1"/>
  <c r="AC116" i="1" s="1"/>
  <c r="AB116" i="1"/>
  <c r="AA172" i="1"/>
  <c r="AC172" i="1" s="1"/>
  <c r="AB172" i="1"/>
  <c r="AB64" i="1"/>
  <c r="AA64" i="1"/>
  <c r="AC64" i="1" s="1"/>
  <c r="AA142" i="1"/>
  <c r="AC142" i="1" s="1"/>
  <c r="AB142" i="1"/>
  <c r="AB161" i="1"/>
  <c r="AA161" i="1"/>
  <c r="AC161" i="1" s="1"/>
  <c r="AB208" i="1"/>
  <c r="AA208" i="1"/>
  <c r="AC208" i="1" s="1"/>
  <c r="AA34" i="1"/>
  <c r="AC34" i="1" s="1"/>
  <c r="AB178" i="1"/>
  <c r="AA178" i="1"/>
  <c r="AC178" i="1" s="1"/>
  <c r="AA152" i="1"/>
  <c r="AC152" i="1" s="1"/>
  <c r="AA226" i="1"/>
  <c r="AC226" i="1" s="1"/>
  <c r="AB207" i="1"/>
  <c r="AA207" i="1"/>
  <c r="AC207" i="1" s="1"/>
  <c r="AA133" i="1"/>
  <c r="AC133" i="1" s="1"/>
  <c r="AB81" i="1"/>
  <c r="AA81" i="1"/>
  <c r="AC81" i="1" s="1"/>
  <c r="AB67" i="1"/>
  <c r="AA67" i="1"/>
  <c r="AC67" i="1" s="1"/>
  <c r="AB195" i="1"/>
  <c r="AA195" i="1"/>
  <c r="AC195" i="1" s="1"/>
  <c r="AB107" i="1"/>
  <c r="AA107" i="1"/>
  <c r="AC107" i="1" s="1"/>
  <c r="AB201" i="1"/>
  <c r="AA201" i="1"/>
  <c r="AC201" i="1" s="1"/>
  <c r="AB88" i="1"/>
  <c r="AA88" i="1"/>
  <c r="AC88" i="1" s="1"/>
  <c r="AA69" i="1"/>
  <c r="AC69" i="1" s="1"/>
  <c r="AB69" i="1"/>
  <c r="AA158" i="1"/>
  <c r="AC158" i="1" s="1"/>
  <c r="AB158" i="1"/>
  <c r="AA94" i="1"/>
  <c r="AC94" i="1" s="1"/>
  <c r="AB94" i="1"/>
  <c r="AB169" i="1"/>
  <c r="AA169" i="1"/>
  <c r="AC169" i="1" s="1"/>
  <c r="AB241" i="1"/>
  <c r="AA241" i="1"/>
  <c r="AC241" i="1" s="1"/>
  <c r="AA148" i="1"/>
  <c r="AC148" i="1" s="1"/>
  <c r="AB186" i="1"/>
  <c r="AA186" i="1"/>
  <c r="AC186" i="1" s="1"/>
  <c r="AA213" i="1"/>
  <c r="AC213" i="1" s="1"/>
  <c r="AB213" i="1"/>
  <c r="AA222" i="1"/>
  <c r="AC222" i="1" s="1"/>
  <c r="AB211" i="1"/>
  <c r="AA211" i="1"/>
  <c r="AC211" i="1" s="1"/>
  <c r="AB235" i="1"/>
  <c r="AA235" i="1"/>
  <c r="AC235" i="1" s="1"/>
  <c r="AA180" i="1"/>
  <c r="AC180" i="1" s="1"/>
  <c r="AB180" i="1"/>
  <c r="AB223" i="1"/>
  <c r="AA223" i="1"/>
  <c r="AC223" i="1" s="1"/>
  <c r="AB119" i="1"/>
  <c r="AA119" i="1"/>
  <c r="AC119" i="1" s="1"/>
  <c r="AB21" i="1"/>
  <c r="AA21" i="1"/>
  <c r="AC21" i="1" s="1"/>
  <c r="AB128" i="1"/>
  <c r="AA128" i="1"/>
  <c r="AC128" i="1" s="1"/>
  <c r="AB146" i="1"/>
  <c r="AA146" i="1"/>
  <c r="AC146" i="1" s="1"/>
  <c r="AA6" i="1"/>
  <c r="AC6" i="1" s="1"/>
  <c r="AA244" i="1"/>
  <c r="AC244" i="1" s="1"/>
  <c r="AC43" i="1"/>
  <c r="AA87" i="1"/>
  <c r="AC87" i="1" s="1"/>
  <c r="AB79" i="1"/>
  <c r="AA79" i="1"/>
  <c r="AC79" i="1" s="1"/>
  <c r="AB127" i="1"/>
  <c r="AA127" i="1"/>
  <c r="AC127" i="1" s="1"/>
  <c r="AB24" i="1"/>
  <c r="AA24" i="1"/>
  <c r="AC24" i="1" s="1"/>
  <c r="AA27" i="1"/>
  <c r="AC27" i="1" s="1"/>
  <c r="AB27" i="1"/>
  <c r="AB112" i="1"/>
  <c r="AA112" i="1"/>
  <c r="AC112" i="1" s="1"/>
  <c r="AB54" i="1"/>
  <c r="AA54" i="1"/>
  <c r="AC54" i="1" s="1"/>
  <c r="AB82" i="1"/>
  <c r="AA82" i="1"/>
  <c r="AC82" i="1" s="1"/>
  <c r="AA78" i="1"/>
  <c r="AC78" i="1" s="1"/>
  <c r="AA237" i="1"/>
  <c r="AC237" i="1" s="1"/>
  <c r="AB237" i="1"/>
  <c r="AB219" i="1"/>
  <c r="AA219" i="1"/>
  <c r="AC219" i="1" s="1"/>
  <c r="AA157" i="1"/>
  <c r="AC157" i="1" s="1"/>
  <c r="AB157" i="1"/>
  <c r="AB113" i="1"/>
  <c r="AA113" i="1"/>
  <c r="AC113" i="1" s="1"/>
  <c r="AB199" i="1"/>
  <c r="AA199" i="1"/>
  <c r="AC199" i="1" s="1"/>
  <c r="AB9" i="1"/>
  <c r="AA9" i="1"/>
  <c r="AC9" i="1" s="1"/>
  <c r="AA189" i="1"/>
  <c r="AC189" i="1" s="1"/>
  <c r="AB30" i="1"/>
  <c r="AB154" i="1"/>
  <c r="AA154" i="1"/>
  <c r="AC154" i="1" s="1"/>
  <c r="AB31" i="1"/>
  <c r="AA31" i="1"/>
  <c r="AC31" i="1" s="1"/>
  <c r="AB72" i="1"/>
  <c r="AA72" i="1"/>
  <c r="AC72" i="1" s="1"/>
  <c r="AA70" i="1"/>
  <c r="AC70" i="1" s="1"/>
  <c r="AB70" i="1"/>
  <c r="AB91" i="1"/>
  <c r="AA91" i="1"/>
  <c r="AC91" i="1" s="1"/>
  <c r="AA181" i="1"/>
  <c r="AC181" i="1" s="1"/>
  <c r="AA198" i="1"/>
  <c r="AC198" i="1" s="1"/>
  <c r="AB198" i="1"/>
  <c r="AA204" i="1"/>
  <c r="AC204" i="1" s="1"/>
  <c r="AB40" i="1"/>
  <c r="AA40" i="1"/>
  <c r="AC40" i="1" s="1"/>
  <c r="AB96" i="1"/>
  <c r="AA96" i="1"/>
  <c r="AC96" i="1" s="1"/>
  <c r="AB151" i="1"/>
  <c r="AA151" i="1"/>
  <c r="AC151" i="1" s="1"/>
  <c r="AA18" i="1"/>
  <c r="AC18" i="1" s="1"/>
  <c r="AB18" i="1"/>
  <c r="AB234" i="1"/>
  <c r="AA234" i="1"/>
  <c r="AC234" i="1" s="1"/>
  <c r="AA149" i="1"/>
  <c r="AC149" i="1" s="1"/>
  <c r="AB231" i="1"/>
  <c r="AA231" i="1"/>
  <c r="AC231" i="1" s="1"/>
  <c r="AA100" i="1"/>
  <c r="AC100" i="1" s="1"/>
  <c r="AA118" i="1"/>
  <c r="AC118" i="1" s="1"/>
  <c r="AB118" i="1"/>
  <c r="AA16" i="1"/>
  <c r="AC16" i="1" s="1"/>
  <c r="AB16" i="1"/>
  <c r="AA33" i="1"/>
  <c r="AC33" i="1" s="1"/>
  <c r="AA49" i="1"/>
  <c r="AC49" i="1" s="1"/>
  <c r="AB49" i="1"/>
  <c r="AB130" i="1"/>
  <c r="AA130" i="1"/>
  <c r="AC130" i="1" s="1"/>
  <c r="AA202" i="1"/>
  <c r="AC202" i="1" s="1"/>
  <c r="AB37" i="1"/>
  <c r="AA37" i="1"/>
  <c r="AC37" i="1" s="1"/>
  <c r="AB246" i="1"/>
  <c r="AB217" i="1"/>
  <c r="AA217" i="1"/>
  <c r="AC217" i="1" s="1"/>
  <c r="AA85" i="1"/>
  <c r="AC85" i="1" s="1"/>
  <c r="AB85" i="1"/>
  <c r="AB28" i="1"/>
  <c r="AA28" i="1"/>
  <c r="AC28" i="1" s="1"/>
  <c r="AA228" i="1"/>
  <c r="AC228" i="1" s="1"/>
  <c r="AA76" i="1"/>
  <c r="AC76" i="1" s="1"/>
  <c r="AB76" i="1"/>
  <c r="AA109" i="1"/>
  <c r="AC109" i="1" s="1"/>
  <c r="AA93" i="1"/>
  <c r="AC93" i="1" s="1"/>
  <c r="AB93" i="1"/>
  <c r="AB183" i="1"/>
  <c r="AA183" i="1"/>
  <c r="AC183" i="1" s="1"/>
  <c r="AB45" i="1"/>
  <c r="AA45" i="1"/>
  <c r="AC45" i="1" s="1"/>
  <c r="AB46" i="1"/>
  <c r="AA46" i="1"/>
  <c r="AC46" i="1" s="1"/>
  <c r="AA164" i="1"/>
  <c r="AC164" i="1" s="1"/>
  <c r="AB164" i="1"/>
  <c r="AB143" i="1"/>
  <c r="AA143" i="1"/>
  <c r="AC143" i="1" s="1"/>
  <c r="AA125" i="1"/>
  <c r="AC125" i="1" s="1"/>
  <c r="AA124" i="1"/>
  <c r="AC124" i="1" s="1"/>
  <c r="AB187" i="1"/>
  <c r="AA187" i="1"/>
  <c r="AC187" i="1" s="1"/>
  <c r="AB122" i="1"/>
  <c r="AA122" i="1"/>
  <c r="AC122" i="1" s="1"/>
  <c r="AB48" i="1"/>
  <c r="AA48" i="1"/>
  <c r="AC48" i="1" s="1"/>
  <c r="AA238" i="1"/>
  <c r="AC238" i="1" s="1"/>
  <c r="AA4" i="1"/>
  <c r="AC4" i="1" s="1"/>
  <c r="AB4" i="1"/>
  <c r="AB75" i="1"/>
  <c r="AA75" i="1"/>
  <c r="AC75" i="1" s="1"/>
  <c r="AA22" i="1"/>
  <c r="AC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tc={E7C997AF-2C65-4BB5-AF74-2296DED5686B}</author>
    <author>tc={A9277B25-CF26-43C7-89FD-78E30E983A2E}</author>
    <author>tc={8FAD8EAD-B45F-473A-9C64-36182FA4DFC3}</author>
    <author>tc={B98973EA-B609-4EB9-8353-34E1F903C708}</author>
    <author>tc={C1882B5F-59E5-41FB-A566-44FB6C09AD69}</author>
    <author>tc={F2843CB7-ACF3-4A5B-9AC4-5BDEF49DD1E4}</author>
    <author>tc={A0F23910-07D3-49B3-ADE4-37133DDFBB30}</author>
    <author>tc={EA63FD91-211D-4FDE-8E2F-78F07E98C717}</author>
    <author>tc={1B618060-4D48-424D-855D-27E05E544376}</author>
    <author>tc={F32E16F1-ED09-4239-84D5-4FECBFB2C34C}</author>
  </authors>
  <commentList>
    <comment ref="R1" authorId="0" shapeId="0" xr:uid="{E7C997AF-2C65-4BB5-AF74-2296DED5686B}">
      <text>
        <t>[Threaded comment]
Your version of Excel allows you to read this threaded comment; however, any edits to it will get removed if the file is opened in a newer version of Excel. Learn more: https://go.microsoft.com/fwlink/?linkid=870924
Comment:
    (μmol m⁻² day⁻¹)</t>
      </text>
    </comment>
    <comment ref="S1" authorId="1" shapeId="0" xr:uid="{A9277B25-CF26-43C7-89FD-78E30E983A2E}">
      <text>
        <t>[Threaded comment]
Your version of Excel allows you to read this threaded comment; however, any edits to it will get removed if the file is opened in a newer version of Excel. Learn more: https://go.microsoft.com/fwlink/?linkid=870924
Comment:
    (μmol m⁻² day⁻¹)</t>
      </text>
    </comment>
    <comment ref="U1" authorId="2" shapeId="0" xr:uid="{8FAD8EAD-B45F-473A-9C64-36182FA4DFC3}">
      <text>
        <t>[Threaded comment]
Your version of Excel allows you to read this threaded comment; however, any edits to it will get removed if the file is opened in a newer version of Excel. Learn more: https://go.microsoft.com/fwlink/?linkid=870924
Comment:
    (g m⁻² day⁻¹)</t>
      </text>
    </comment>
    <comment ref="V1" authorId="3" shapeId="0" xr:uid="{B98973EA-B609-4EB9-8353-34E1F903C708}">
      <text>
        <t>[Threaded comment]
Your version of Excel allows you to read this threaded comment; however, any edits to it will get removed if the file is opened in a newer version of Excel. Learn more: https://go.microsoft.com/fwlink/?linkid=870924
Comment:
    (g m⁻² day⁻¹)</t>
      </text>
    </comment>
    <comment ref="W1" authorId="4" shapeId="0" xr:uid="{C1882B5F-59E5-41FB-A566-44FB6C09AD69}">
      <text>
        <t>[Threaded comment]
Your version of Excel allows you to read this threaded comment; however, any edits to it will get removed if the file is opened in a newer version of Excel. Learn more: https://go.microsoft.com/fwlink/?linkid=870924
Comment:
    (g m⁻² month⁻¹)</t>
      </text>
    </comment>
    <comment ref="X1" authorId="5" shapeId="0" xr:uid="{F2843CB7-ACF3-4A5B-9AC4-5BDEF49DD1E4}">
      <text>
        <t>[Threaded comment]
Your version of Excel allows you to read this threaded comment; however, any edits to it will get removed if the file is opened in a newer version of Excel. Learn more: https://go.microsoft.com/fwlink/?linkid=870924
Comment:
    (g m⁻² month⁻¹)</t>
      </text>
    </comment>
    <comment ref="Z1" authorId="6" shapeId="0" xr:uid="{A0F23910-07D3-49B3-ADE4-37133DDFBB30}">
      <text>
        <t>[Threaded comment]
Your version of Excel allows you to read this threaded comment; however, any edits to it will get removed if the file is opened in a newer version of Excel. Learn more: https://go.microsoft.com/fwlink/?linkid=870924
Comment:
    (g/day)</t>
      </text>
    </comment>
    <comment ref="AA1" authorId="7" shapeId="0" xr:uid="{EA63FD91-211D-4FDE-8E2F-78F07E98C717}">
      <text>
        <t>[Threaded comment]
Your version of Excel allows you to read this threaded comment; however, any edits to it will get removed if the file is opened in a newer version of Excel. Learn more: https://go.microsoft.com/fwlink/?linkid=870924
Comment:
    (g/day)</t>
      </text>
    </comment>
    <comment ref="AB1" authorId="8" shapeId="0" xr:uid="{1B618060-4D48-424D-855D-27E05E544376}">
      <text>
        <t>[Threaded comment]
Your version of Excel allows you to read this threaded comment; however, any edits to it will get removed if the file is opened in a newer version of Excel. Learn more: https://go.microsoft.com/fwlink/?linkid=870924
Comment:
    (g/month)</t>
      </text>
    </comment>
    <comment ref="AC1" authorId="9" shapeId="0" xr:uid="{F32E16F1-ED09-4239-84D5-4FECBFB2C34C}">
      <text>
        <t>[Threaded comment]
Your version of Excel allows you to read this threaded comment; however, any edits to it will get removed if the file is opened in a newer version of Excel. Learn more: https://go.microsoft.com/fwlink/?linkid=870924
Comment:
    (g/month)</t>
      </text>
    </comment>
  </commentList>
</comments>
</file>

<file path=xl/sharedStrings.xml><?xml version="1.0" encoding="utf-8"?>
<sst xmlns="http://schemas.openxmlformats.org/spreadsheetml/2006/main" count="767" uniqueCount="55">
  <si>
    <t>Month</t>
  </si>
  <si>
    <t>A</t>
  </si>
  <si>
    <t>May</t>
  </si>
  <si>
    <t>D</t>
  </si>
  <si>
    <t>G</t>
  </si>
  <si>
    <t>June</t>
  </si>
  <si>
    <t>July</t>
  </si>
  <si>
    <t>August</t>
  </si>
  <si>
    <t>September</t>
  </si>
  <si>
    <t>T1</t>
  </si>
  <si>
    <t>T18</t>
  </si>
  <si>
    <t>T2</t>
  </si>
  <si>
    <t>T16</t>
  </si>
  <si>
    <t>T6</t>
  </si>
  <si>
    <t>T8</t>
  </si>
  <si>
    <t>T5</t>
  </si>
  <si>
    <t>T4</t>
  </si>
  <si>
    <t>A8</t>
  </si>
  <si>
    <t>A7</t>
  </si>
  <si>
    <t>A6</t>
  </si>
  <si>
    <t>A1</t>
  </si>
  <si>
    <t>A3</t>
  </si>
  <si>
    <t>A4</t>
  </si>
  <si>
    <t>H1</t>
  </si>
  <si>
    <t>H2</t>
  </si>
  <si>
    <t>H3</t>
  </si>
  <si>
    <t>T7</t>
  </si>
  <si>
    <t>Time_secs</t>
  </si>
  <si>
    <t>GasConstant</t>
  </si>
  <si>
    <t>Temp_Kelvin</t>
  </si>
  <si>
    <t>ChamberSurfaceArea_m2</t>
  </si>
  <si>
    <t>CC_CH4(ppm)</t>
  </si>
  <si>
    <t>CC_CO2(ppm)</t>
  </si>
  <si>
    <t>CC_N20(ppm)</t>
  </si>
  <si>
    <t>Flux_N20(μmol m⁻² day⁻¹)</t>
  </si>
  <si>
    <t>Area_m2</t>
  </si>
  <si>
    <t>ChamberVolume_m3</t>
  </si>
  <si>
    <t>pressure (pa)</t>
  </si>
  <si>
    <t>Site</t>
  </si>
  <si>
    <t>CH4_ppm</t>
  </si>
  <si>
    <t>N2O_ppm</t>
  </si>
  <si>
    <t>CO2_ppm</t>
  </si>
  <si>
    <t>pressure</t>
  </si>
  <si>
    <t>Daily_Temp_Avg</t>
  </si>
  <si>
    <t>ST</t>
  </si>
  <si>
    <t>Flux_CO2_Umol</t>
  </si>
  <si>
    <t>Flux_CO2_g</t>
  </si>
  <si>
    <t>Flux_CH4_Umol</t>
  </si>
  <si>
    <t>Flux_CH4_g</t>
  </si>
  <si>
    <t>Total_Flux_CH4_day</t>
  </si>
  <si>
    <t>Total_Flux_CO2_day</t>
  </si>
  <si>
    <t>Total_Flux_CH4_month</t>
  </si>
  <si>
    <t>Total_Flux_CO2_month</t>
  </si>
  <si>
    <t>Flux_CH4_g_month</t>
  </si>
  <si>
    <t>Flux_CO2_g_month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</si>
</sst>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0"/>
    <numFmt numFmtId="165" formatCode="0.0"/>
    <numFmt numFmtId="166" formatCode="0.0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center"/>
    </xf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0" borderId="1" xfId="0" applyBorder="1"/>
    <xf numFmtId="0" fontId="1" fillId="0" borderId="0" xfId="0" applyFont="1"/>
    <xf numFmtId="2" fontId="0" fillId="2" borderId="2" xfId="0" applyNumberFormat="1" applyFill="1" applyBorder="1"/>
    <xf numFmtId="2" fontId="0" fillId="3" borderId="2" xfId="0" applyNumberFormat="1" applyFill="1" applyBorder="1"/>
    <xf numFmtId="2" fontId="0" fillId="4" borderId="2" xfId="0" applyNumberFormat="1" applyFill="1" applyBorder="1"/>
    <xf numFmtId="2" fontId="0" fillId="5" borderId="2" xfId="0" applyNumberFormat="1" applyFill="1" applyBorder="1"/>
    <xf numFmtId="2" fontId="0" fillId="6" borderId="2" xfId="0" applyNumberFormat="1" applyFill="1" applyBorder="1"/>
    <xf numFmtId="0" fontId="0" fillId="7" borderId="1" xfId="0" applyFill="1" applyBorder="1"/>
    <xf numFmtId="164" fontId="0" fillId="2" borderId="1" xfId="0" applyNumberFormat="1" applyFill="1" applyBorder="1"/>
    <xf numFmtId="0" fontId="0" fillId="3" borderId="2" xfId="0" applyFill="1" applyBorder="1"/>
    <xf numFmtId="0" fontId="0" fillId="2" borderId="2" xfId="0" applyFill="1" applyBorder="1"/>
    <xf numFmtId="2" fontId="0" fillId="2" borderId="1" xfId="0" applyNumberFormat="1" applyFill="1" applyBorder="1"/>
    <xf numFmtId="2" fontId="0" fillId="3" borderId="1" xfId="0" applyNumberFormat="1" applyFill="1" applyBorder="1"/>
    <xf numFmtId="2" fontId="0" fillId="4" borderId="1" xfId="0" applyNumberFormat="1" applyFill="1" applyBorder="1"/>
    <xf numFmtId="0" fontId="1" fillId="0" borderId="2" xfId="0" applyFont="1" applyBorder="1" applyAlignment="1">
      <alignment horizontal="center" vertical="top"/>
    </xf>
    <xf numFmtId="0" fontId="0" fillId="4" borderId="2" xfId="0" applyFill="1" applyBorder="1"/>
    <xf numFmtId="0" fontId="0" fillId="0" borderId="2" xfId="0" applyBorder="1"/>
    <xf numFmtId="0" fontId="0" fillId="2" borderId="3" xfId="0" applyFill="1" applyBorder="1"/>
    <xf numFmtId="0" fontId="0" fillId="3" borderId="3" xfId="0" applyFill="1" applyBorder="1"/>
    <xf numFmtId="0" fontId="0" fillId="4" borderId="3" xfId="0" applyFill="1" applyBorder="1"/>
    <xf numFmtId="2" fontId="0" fillId="5" borderId="4" xfId="0" applyNumberFormat="1" applyFill="1" applyBorder="1"/>
    <xf numFmtId="2" fontId="0" fillId="6" borderId="4" xfId="0" applyNumberFormat="1" applyFill="1" applyBorder="1"/>
    <xf numFmtId="0" fontId="1" fillId="0" borderId="2" xfId="0" applyFont="1" applyBorder="1"/>
    <xf numFmtId="165" fontId="0" fillId="2" borderId="2" xfId="0" applyNumberFormat="1" applyFill="1" applyBorder="1"/>
    <xf numFmtId="166" fontId="0" fillId="2" borderId="2" xfId="0" applyNumberFormat="1" applyFill="1" applyBorder="1"/>
    <xf numFmtId="166" fontId="0" fillId="3" borderId="1" xfId="0" applyNumberFormat="1" applyFill="1" applyBorder="1"/>
    <xf numFmtId="166" fontId="0" fillId="4" borderId="1" xfId="0" applyNumberFormat="1" applyFill="1" applyBorder="1"/>
    <xf numFmtId="166" fontId="0" fillId="5" borderId="2" xfId="0" applyNumberFormat="1" applyFill="1" applyBorder="1"/>
    <xf numFmtId="166" fontId="0" fillId="6" borderId="2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vid Bryan" id="{1F25F35D-AFAB-469F-8626-8225673FEAF1}" userId="S::dab11@stir.ac.uk::e8c5e1d1-4884-424f-af80-b3428e234a7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R1" dT="2025-02-04T10:26:21.43" personId="{1F25F35D-AFAB-469F-8626-8225673FEAF1}" id="{E7C997AF-2C65-4BB5-AF74-2296DED5686B}">
    <text>(μmol m⁻² day⁻¹)</text>
  </threadedComment>
  <threadedComment ref="S1" dT="2025-02-04T10:26:42.69" personId="{1F25F35D-AFAB-469F-8626-8225673FEAF1}" id="{A9277B25-CF26-43C7-89FD-78E30E983A2E}">
    <text>(μmol m⁻² day⁻¹)</text>
  </threadedComment>
  <threadedComment ref="U1" dT="2025-02-04T10:26:21.43" personId="{1F25F35D-AFAB-469F-8626-8225673FEAF1}" id="{8FAD8EAD-B45F-473A-9C64-36182FA4DFC3}">
    <text>(g m⁻² day⁻¹)</text>
  </threadedComment>
  <threadedComment ref="V1" dT="2025-02-20T16:07:11.66" personId="{1F25F35D-AFAB-469F-8626-8225673FEAF1}" id="{B98973EA-B609-4EB9-8353-34E1F903C708}">
    <text>(g m⁻² day⁻¹)</text>
  </threadedComment>
  <threadedComment ref="W1" dT="2025-02-04T10:26:21.43" personId="{1F25F35D-AFAB-469F-8626-8225673FEAF1}" id="{C1882B5F-59E5-41FB-A566-44FB6C09AD69}">
    <text>(g m⁻² month⁻¹)</text>
  </threadedComment>
  <threadedComment ref="X1" dT="2025-02-20T16:07:11.66" personId="{1F25F35D-AFAB-469F-8626-8225673FEAF1}" id="{F2843CB7-ACF3-4A5B-9AC4-5BDEF49DD1E4}">
    <text>(g m⁻² month⁻¹)</text>
  </threadedComment>
  <threadedComment ref="Z1" dT="2025-02-04T10:26:57.89" personId="{1F25F35D-AFAB-469F-8626-8225673FEAF1}" id="{A0F23910-07D3-49B3-ADE4-37133DDFBB30}">
    <text>(g/day)</text>
  </threadedComment>
  <threadedComment ref="AA1" dT="2025-02-04T10:27:11.58" personId="{1F25F35D-AFAB-469F-8626-8225673FEAF1}" id="{EA63FD91-211D-4FDE-8E2F-78F07E98C717}">
    <text>(g/day)</text>
  </threadedComment>
  <threadedComment ref="AB1" dT="2025-02-04T10:27:31.22" personId="{1F25F35D-AFAB-469F-8626-8225673FEAF1}" id="{1B618060-4D48-424D-855D-27E05E544376}">
    <text>(g/month)</text>
  </threadedComment>
  <threadedComment ref="AC1" dT="2025-02-04T10:27:35.08" personId="{1F25F35D-AFAB-469F-8626-8225673FEAF1}" id="{F32E16F1-ED09-4239-84D5-4FECBFB2C34C}">
    <text>(g/month)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C2253-6C4C-4857-9628-53B8A56360F4}">
  <sheetPr filterMode="1"/>
  <dimension ref="A1:AC801"/>
  <sheetViews>
    <sheetView tabSelected="1" topLeftCell="W1" zoomScale="130" zoomScaleNormal="130" workbookViewId="0">
      <pane ySplit="1" topLeftCell="A4" activePane="bottomLeft" state="frozen"/>
      <selection activeCell="L1" sqref="L1"/>
      <selection pane="bottomLeft" activeCell="AB1" sqref="AB1:AC1"/>
    </sheetView>
  </sheetViews>
  <sheetFormatPr defaultRowHeight="15" x14ac:dyDescent="0.25"/>
  <cols>
    <col min="1" max="3" width="9.140625" style="21"/>
    <col min="4" max="6" width="9.140625" style="21" customWidth="1"/>
    <col min="7" max="8" width="16.42578125" customWidth="1"/>
    <col min="9" max="9" width="16" customWidth="1"/>
    <col min="10" max="10" width="12.7109375" customWidth="1"/>
    <col min="11" max="11" width="9.140625" style="21" customWidth="1"/>
    <col min="12" max="12" width="12.42578125" style="5" customWidth="1"/>
    <col min="13" max="13" width="9.140625" style="21" customWidth="1"/>
    <col min="14" max="14" width="18.28515625" style="5" customWidth="1"/>
    <col min="15" max="15" width="18.28515625" customWidth="1"/>
    <col min="16" max="16" width="24.140625" customWidth="1"/>
    <col min="17" max="17" width="9.42578125" customWidth="1"/>
    <col min="18" max="19" width="26.140625" customWidth="1"/>
    <col min="20" max="20" width="25.7109375" hidden="1" customWidth="1"/>
    <col min="21" max="24" width="25.7109375" style="21" customWidth="1"/>
    <col min="25" max="25" width="13.140625" style="21" customWidth="1"/>
    <col min="26" max="27" width="23.7109375" bestFit="1" customWidth="1"/>
    <col min="28" max="29" width="24.140625" bestFit="1" customWidth="1"/>
  </cols>
  <sheetData>
    <row r="1" spans="1:29" x14ac:dyDescent="0.25">
      <c r="A1" s="19" t="s">
        <v>44</v>
      </c>
      <c r="B1" s="19" t="s">
        <v>38</v>
      </c>
      <c r="C1" s="19" t="s">
        <v>0</v>
      </c>
      <c r="D1" s="19" t="s">
        <v>39</v>
      </c>
      <c r="E1" s="19" t="s">
        <v>41</v>
      </c>
      <c r="F1" s="19" t="s">
        <v>40</v>
      </c>
      <c r="G1" s="6" t="s">
        <v>31</v>
      </c>
      <c r="H1" s="6" t="s">
        <v>32</v>
      </c>
      <c r="I1" s="6" t="s">
        <v>33</v>
      </c>
      <c r="J1" s="6" t="s">
        <v>28</v>
      </c>
      <c r="K1" s="19" t="s">
        <v>43</v>
      </c>
      <c r="L1" s="1" t="s">
        <v>29</v>
      </c>
      <c r="M1" s="19" t="s">
        <v>42</v>
      </c>
      <c r="N1" s="1" t="s">
        <v>37</v>
      </c>
      <c r="O1" s="6" t="s">
        <v>36</v>
      </c>
      <c r="P1" s="6" t="s">
        <v>30</v>
      </c>
      <c r="Q1" s="6" t="s">
        <v>27</v>
      </c>
      <c r="R1" s="6" t="s">
        <v>47</v>
      </c>
      <c r="S1" s="6" t="s">
        <v>45</v>
      </c>
      <c r="T1" s="6" t="s">
        <v>34</v>
      </c>
      <c r="U1" s="27" t="s">
        <v>48</v>
      </c>
      <c r="V1" s="27" t="s">
        <v>46</v>
      </c>
      <c r="W1" s="27" t="s">
        <v>53</v>
      </c>
      <c r="X1" s="27" t="s">
        <v>54</v>
      </c>
      <c r="Y1" s="19" t="s">
        <v>35</v>
      </c>
      <c r="Z1" s="6" t="s">
        <v>49</v>
      </c>
      <c r="AA1" s="6" t="s">
        <v>50</v>
      </c>
      <c r="AB1" s="6" t="s">
        <v>51</v>
      </c>
      <c r="AC1" s="6" t="s">
        <v>52</v>
      </c>
    </row>
    <row r="2" spans="1:29" hidden="1" x14ac:dyDescent="0.25">
      <c r="A2" s="15" t="s">
        <v>1</v>
      </c>
      <c r="B2" s="15" t="s">
        <v>20</v>
      </c>
      <c r="C2" s="15" t="s">
        <v>2</v>
      </c>
      <c r="D2" s="15">
        <v>2.2664738999999998</v>
      </c>
      <c r="E2" s="15">
        <v>543.99534249999999</v>
      </c>
      <c r="F2" s="15">
        <v>0.37419999999999998</v>
      </c>
      <c r="G2" s="7"/>
      <c r="H2" s="7"/>
      <c r="I2" s="7"/>
      <c r="J2" s="7">
        <v>8.3140000000000001</v>
      </c>
      <c r="K2" s="15">
        <v>9.9</v>
      </c>
      <c r="L2" s="2">
        <f>K2+273.15</f>
        <v>283.04999999999995</v>
      </c>
      <c r="M2" s="15">
        <v>1006</v>
      </c>
      <c r="N2" s="2">
        <f>M2*100</f>
        <v>100600</v>
      </c>
      <c r="O2" s="2">
        <v>9.4999999999999998E-3</v>
      </c>
      <c r="P2" s="2">
        <v>0.12</v>
      </c>
      <c r="Q2" s="2">
        <v>86400</v>
      </c>
      <c r="R2" s="2"/>
      <c r="S2" s="2"/>
      <c r="T2" s="22"/>
      <c r="U2" s="15"/>
      <c r="V2" s="15"/>
      <c r="W2" s="15"/>
      <c r="X2" s="15"/>
      <c r="Y2" s="15">
        <v>823</v>
      </c>
      <c r="Z2" s="16"/>
      <c r="AA2" s="16"/>
      <c r="AB2" s="16"/>
      <c r="AC2" s="16"/>
    </row>
    <row r="3" spans="1:29" hidden="1" x14ac:dyDescent="0.25">
      <c r="A3" s="15" t="s">
        <v>3</v>
      </c>
      <c r="B3" s="15" t="s">
        <v>20</v>
      </c>
      <c r="C3" s="15" t="s">
        <v>2</v>
      </c>
      <c r="D3" s="15">
        <v>148.8877396</v>
      </c>
      <c r="E3" s="15">
        <v>2991.1119699999999</v>
      </c>
      <c r="F3" s="15">
        <v>0.54074999999999995</v>
      </c>
      <c r="G3" s="7">
        <f>D3-D2</f>
        <v>146.62126570000001</v>
      </c>
      <c r="H3" s="7">
        <f>E3-E2</f>
        <v>2447.1166275</v>
      </c>
      <c r="I3" s="7">
        <f>F3-F2</f>
        <v>0.16654999999999998</v>
      </c>
      <c r="J3" s="7">
        <v>8.3140000000000001</v>
      </c>
      <c r="K3" s="15">
        <v>9.9</v>
      </c>
      <c r="L3" s="2">
        <f>K3+273.15</f>
        <v>283.04999999999995</v>
      </c>
      <c r="M3" s="15">
        <v>1006</v>
      </c>
      <c r="N3" s="2">
        <f t="shared" ref="N3:N69" si="0">M3*100</f>
        <v>100600</v>
      </c>
      <c r="O3" s="2">
        <v>9.4999999999999998E-3</v>
      </c>
      <c r="P3" s="2">
        <v>0.12</v>
      </c>
      <c r="Q3" s="2">
        <v>86400</v>
      </c>
      <c r="R3" s="13">
        <f>((G3*O3*N3)/(J3*L3*P3*Q3))*10^6</f>
        <v>5743.1529481456364</v>
      </c>
      <c r="S3" s="2">
        <f>((H3*O3*N3)/(J3*L3*P3*Q3))*10^6</f>
        <v>95853.52442966144</v>
      </c>
      <c r="T3" s="22">
        <f>((I3*O3*N3)/(J3*L3*P3*Q3))*10^6</f>
        <v>6.5237611948513932</v>
      </c>
      <c r="U3" s="7">
        <f>R3*(10^-6)*16.04</f>
        <v>9.2120173288256002E-2</v>
      </c>
      <c r="V3" s="7">
        <f>S3*(10^-6)*44.01</f>
        <v>4.2185136101494001</v>
      </c>
      <c r="W3" s="28">
        <f>U3*31</f>
        <v>2.8557253719359359</v>
      </c>
      <c r="X3" s="28">
        <f>V3*31</f>
        <v>130.77392191463142</v>
      </c>
      <c r="Y3" s="15">
        <v>823</v>
      </c>
      <c r="Z3" s="16">
        <f>U3*Y3</f>
        <v>75.81490261623469</v>
      </c>
      <c r="AA3" s="16">
        <f>V3*Y3</f>
        <v>3471.8367011529563</v>
      </c>
      <c r="AB3" s="16">
        <f>Z3*31</f>
        <v>2350.2619811032755</v>
      </c>
      <c r="AC3" s="16">
        <f>AA3*31</f>
        <v>107626.93773574164</v>
      </c>
    </row>
    <row r="4" spans="1:29" x14ac:dyDescent="0.25">
      <c r="A4" s="15" t="s">
        <v>4</v>
      </c>
      <c r="B4" s="15" t="s">
        <v>20</v>
      </c>
      <c r="C4" s="15" t="s">
        <v>2</v>
      </c>
      <c r="D4" s="15">
        <v>283.77686590000002</v>
      </c>
      <c r="E4" s="15">
        <v>3878.074359166666</v>
      </c>
      <c r="F4" s="15">
        <v>0.38382500000000003</v>
      </c>
      <c r="G4" s="7">
        <f>D4-D2</f>
        <v>281.51039200000002</v>
      </c>
      <c r="H4" s="7">
        <f>E4-E2</f>
        <v>3334.0790166666661</v>
      </c>
      <c r="I4" s="7">
        <f t="shared" ref="I4:I70" si="1">F4-F2</f>
        <v>9.6250000000000502E-3</v>
      </c>
      <c r="J4" s="7">
        <v>8.3140000000000001</v>
      </c>
      <c r="K4" s="15">
        <v>9.9</v>
      </c>
      <c r="L4" s="2">
        <f t="shared" ref="L4:L66" si="2">K4+273.15</f>
        <v>283.04999999999995</v>
      </c>
      <c r="M4" s="15">
        <v>1006</v>
      </c>
      <c r="N4" s="2">
        <f t="shared" si="0"/>
        <v>100600</v>
      </c>
      <c r="O4" s="2">
        <v>9.4999999999999998E-3</v>
      </c>
      <c r="P4" s="2">
        <v>0.12</v>
      </c>
      <c r="Q4" s="2">
        <v>86400</v>
      </c>
      <c r="R4" s="2">
        <f>((G4*O4*N4)/(J4*L4*P4*Q4))*10^6</f>
        <v>11026.758158372888</v>
      </c>
      <c r="S4" s="2">
        <f>((H4*O4*N4)/(J4*L4*P4*Q4))*10^6</f>
        <v>130595.82893724578</v>
      </c>
      <c r="T4" s="22">
        <f>((I4*O4*N4)/(J4*L4*P4*Q4))*10^6</f>
        <v>0.37701111678441906</v>
      </c>
      <c r="U4" s="29">
        <f>R4*(10^-6)*16.04</f>
        <v>0.17686920086030111</v>
      </c>
      <c r="V4" s="29">
        <f t="shared" ref="V4:V70" si="3">S4*(10^-6)*44.01</f>
        <v>5.7475224315281865</v>
      </c>
      <c r="W4" s="28">
        <f>U4*31</f>
        <v>5.4829452266693348</v>
      </c>
      <c r="X4" s="28">
        <f>V4*31</f>
        <v>178.17319537737379</v>
      </c>
      <c r="Y4" s="15">
        <v>823</v>
      </c>
      <c r="Z4" s="16">
        <f>U4*Y4</f>
        <v>145.56335230802782</v>
      </c>
      <c r="AA4" s="16">
        <f t="shared" ref="AA4:AA70" si="4">V4*Y4</f>
        <v>4730.2109611476972</v>
      </c>
      <c r="AB4" s="16">
        <f>Z4*31</f>
        <v>4512.4639215488623</v>
      </c>
      <c r="AC4" s="16">
        <f>AA4*31</f>
        <v>146636.5397955786</v>
      </c>
    </row>
    <row r="5" spans="1:29" hidden="1" x14ac:dyDescent="0.25">
      <c r="A5" s="15" t="s">
        <v>1</v>
      </c>
      <c r="B5" s="15" t="s">
        <v>21</v>
      </c>
      <c r="C5" s="15" t="s">
        <v>2</v>
      </c>
      <c r="D5" s="15">
        <v>2.3895716</v>
      </c>
      <c r="E5" s="15">
        <v>490.963525</v>
      </c>
      <c r="F5" s="15">
        <v>0.36377500000000002</v>
      </c>
      <c r="G5" s="7"/>
      <c r="H5" s="7"/>
      <c r="I5" s="7"/>
      <c r="J5" s="7">
        <v>8.3140000000000001</v>
      </c>
      <c r="K5" s="15">
        <v>9.9</v>
      </c>
      <c r="L5" s="2">
        <f t="shared" si="2"/>
        <v>283.04999999999995</v>
      </c>
      <c r="M5" s="15">
        <v>1006</v>
      </c>
      <c r="N5" s="2">
        <f t="shared" si="0"/>
        <v>100600</v>
      </c>
      <c r="O5" s="2">
        <v>9.4999999999999998E-3</v>
      </c>
      <c r="P5" s="2">
        <v>0.12</v>
      </c>
      <c r="Q5" s="2">
        <v>86400</v>
      </c>
      <c r="R5" s="2"/>
      <c r="S5" s="2"/>
      <c r="T5" s="22"/>
      <c r="U5" s="15"/>
      <c r="V5" s="15"/>
      <c r="W5" s="15"/>
      <c r="X5" s="15"/>
      <c r="Y5" s="15">
        <v>1188</v>
      </c>
      <c r="Z5" s="16"/>
      <c r="AA5" s="16"/>
      <c r="AB5" s="16"/>
      <c r="AC5" s="16"/>
    </row>
    <row r="6" spans="1:29" hidden="1" x14ac:dyDescent="0.25">
      <c r="A6" s="15" t="s">
        <v>3</v>
      </c>
      <c r="B6" s="15" t="s">
        <v>21</v>
      </c>
      <c r="C6" s="15" t="s">
        <v>2</v>
      </c>
      <c r="D6" s="15">
        <v>30.372393150000001</v>
      </c>
      <c r="E6" s="15">
        <v>839.16317125</v>
      </c>
      <c r="F6" s="15">
        <v>0.39553749999999999</v>
      </c>
      <c r="G6" s="7">
        <f>D6-D5</f>
        <v>27.982821550000001</v>
      </c>
      <c r="H6" s="7">
        <f>E6-E5</f>
        <v>348.19964625</v>
      </c>
      <c r="I6" s="7">
        <f t="shared" ref="I6" si="5">F6-F5</f>
        <v>3.1762499999999971E-2</v>
      </c>
      <c r="J6" s="7">
        <v>8.3140000000000001</v>
      </c>
      <c r="K6" s="15">
        <v>9.9</v>
      </c>
      <c r="L6" s="2">
        <f t="shared" si="2"/>
        <v>283.04999999999995</v>
      </c>
      <c r="M6" s="15">
        <v>1006</v>
      </c>
      <c r="N6" s="2">
        <f t="shared" si="0"/>
        <v>100600</v>
      </c>
      <c r="O6" s="2">
        <v>9.4999999999999998E-3</v>
      </c>
      <c r="P6" s="2">
        <v>0.12</v>
      </c>
      <c r="Q6" s="2">
        <v>86400</v>
      </c>
      <c r="R6" s="2">
        <f>((G6*O6*N6)/(J6*L6*P6*Q6))*10^6</f>
        <v>1096.0867328150184</v>
      </c>
      <c r="S6" s="2">
        <f>((H6*O6*N6)/(J6*L6*P6*Q6))*10^6</f>
        <v>13638.975324327426</v>
      </c>
      <c r="T6" s="22">
        <f>((I6*O6*N6)/(J6*L6*P6*Q6))*10^6</f>
        <v>1.2441366853885751</v>
      </c>
      <c r="U6" s="7">
        <f t="shared" ref="U6:U70" si="6">R6*(10^-6)*16.04</f>
        <v>1.7581231194352894E-2</v>
      </c>
      <c r="V6" s="7">
        <f t="shared" si="3"/>
        <v>0.60025130402365001</v>
      </c>
      <c r="W6" s="28">
        <f t="shared" ref="W6:W7" si="7">U6*31</f>
        <v>0.54501816702493977</v>
      </c>
      <c r="X6" s="28">
        <f t="shared" ref="X6:X7" si="8">V6*31</f>
        <v>18.60779042473315</v>
      </c>
      <c r="Y6" s="15">
        <v>1188</v>
      </c>
      <c r="Z6" s="16">
        <f t="shared" ref="Z6:Z70" si="9">U6*Y6</f>
        <v>20.886502658891239</v>
      </c>
      <c r="AA6" s="16">
        <f t="shared" si="4"/>
        <v>713.09854918009626</v>
      </c>
      <c r="AB6" s="16">
        <f>Z6*31</f>
        <v>647.4815824256284</v>
      </c>
      <c r="AC6" s="16">
        <f>AA6*31</f>
        <v>22106.055024582984</v>
      </c>
    </row>
    <row r="7" spans="1:29" x14ac:dyDescent="0.25">
      <c r="A7" s="15" t="s">
        <v>4</v>
      </c>
      <c r="B7" s="15" t="s">
        <v>21</v>
      </c>
      <c r="C7" s="15" t="s">
        <v>2</v>
      </c>
      <c r="D7" s="15">
        <v>24.24421503333333</v>
      </c>
      <c r="E7" s="15">
        <v>1018.44663</v>
      </c>
      <c r="F7" s="15">
        <v>0.33382499999999998</v>
      </c>
      <c r="G7" s="7">
        <f t="shared" ref="G7" si="10">D7-D5</f>
        <v>21.854643433333329</v>
      </c>
      <c r="H7" s="7">
        <f t="shared" ref="H7" si="11">E7-E5</f>
        <v>527.48310500000002</v>
      </c>
      <c r="I7" s="7">
        <f t="shared" si="1"/>
        <v>-2.9950000000000032E-2</v>
      </c>
      <c r="J7" s="7">
        <v>8.3140000000000001</v>
      </c>
      <c r="K7" s="15">
        <v>9.9</v>
      </c>
      <c r="L7" s="2">
        <f t="shared" si="2"/>
        <v>283.04999999999995</v>
      </c>
      <c r="M7" s="15">
        <v>1006</v>
      </c>
      <c r="N7" s="2">
        <f t="shared" si="0"/>
        <v>100600</v>
      </c>
      <c r="O7" s="2">
        <v>9.4999999999999998E-3</v>
      </c>
      <c r="P7" s="2">
        <v>0.12</v>
      </c>
      <c r="Q7" s="2">
        <v>86400</v>
      </c>
      <c r="R7" s="2">
        <f>((G7*O7*N7)/(J7*L7*P7*Q7))*10^6</f>
        <v>856.04608080272476</v>
      </c>
      <c r="S7" s="2">
        <f>((H7*O7*N7)/(J7*L7*P7*Q7))*10^6</f>
        <v>20661.505922177865</v>
      </c>
      <c r="T7" s="22">
        <f>((I7*O7*N7)/(J7*L7*P7*Q7))*10^6</f>
        <v>-1.1731410854746289</v>
      </c>
      <c r="U7" s="29">
        <f t="shared" si="6"/>
        <v>1.3730979136075704E-2</v>
      </c>
      <c r="V7" s="29">
        <f t="shared" si="3"/>
        <v>0.90931287563504781</v>
      </c>
      <c r="W7" s="28">
        <f>U7*31</f>
        <v>0.42566035321834683</v>
      </c>
      <c r="X7" s="28">
        <f t="shared" si="8"/>
        <v>28.188699144686481</v>
      </c>
      <c r="Y7" s="15">
        <v>1188</v>
      </c>
      <c r="Z7" s="16">
        <f t="shared" si="9"/>
        <v>16.312403213657937</v>
      </c>
      <c r="AA7" s="16">
        <f t="shared" si="4"/>
        <v>1080.2636962544368</v>
      </c>
      <c r="AB7" s="16">
        <f>Z7*31</f>
        <v>505.68449962339605</v>
      </c>
      <c r="AC7" s="16">
        <f>AA7*31</f>
        <v>33488.174583887543</v>
      </c>
    </row>
    <row r="8" spans="1:29" hidden="1" x14ac:dyDescent="0.25">
      <c r="A8" s="15" t="s">
        <v>1</v>
      </c>
      <c r="B8" s="15" t="s">
        <v>22</v>
      </c>
      <c r="C8" s="15" t="s">
        <v>2</v>
      </c>
      <c r="D8" s="15">
        <v>2.3443326</v>
      </c>
      <c r="E8" s="15">
        <v>456.1849325</v>
      </c>
      <c r="F8" s="15">
        <v>0.30285000000000012</v>
      </c>
      <c r="G8" s="7"/>
      <c r="H8" s="7"/>
      <c r="I8" s="7"/>
      <c r="J8" s="7">
        <v>8.3140000000000001</v>
      </c>
      <c r="K8" s="15">
        <v>9.9</v>
      </c>
      <c r="L8" s="2">
        <f t="shared" si="2"/>
        <v>283.04999999999995</v>
      </c>
      <c r="M8" s="15">
        <v>1006</v>
      </c>
      <c r="N8" s="2">
        <f t="shared" si="0"/>
        <v>100600</v>
      </c>
      <c r="O8" s="2">
        <v>9.4999999999999998E-3</v>
      </c>
      <c r="P8" s="2">
        <v>0.12</v>
      </c>
      <c r="Q8" s="2">
        <v>86400</v>
      </c>
      <c r="R8" s="2"/>
      <c r="S8" s="2"/>
      <c r="T8" s="22"/>
      <c r="U8" s="15"/>
      <c r="V8" s="15"/>
      <c r="W8" s="15"/>
      <c r="X8" s="15"/>
      <c r="Y8" s="15">
        <v>2127</v>
      </c>
      <c r="Z8" s="16"/>
      <c r="AA8" s="16"/>
      <c r="AB8" s="16"/>
      <c r="AC8" s="16"/>
    </row>
    <row r="9" spans="1:29" hidden="1" x14ac:dyDescent="0.25">
      <c r="A9" s="15" t="s">
        <v>3</v>
      </c>
      <c r="B9" s="15" t="s">
        <v>22</v>
      </c>
      <c r="C9" s="15" t="s">
        <v>2</v>
      </c>
      <c r="D9" s="15">
        <v>92.655543550000004</v>
      </c>
      <c r="E9" s="15">
        <v>1307.56506375</v>
      </c>
      <c r="F9" s="15">
        <v>0.40100000000000002</v>
      </c>
      <c r="G9" s="7">
        <f>D9-D8</f>
        <v>90.311210950000003</v>
      </c>
      <c r="H9" s="7">
        <f>E9-E8</f>
        <v>851.38013124999998</v>
      </c>
      <c r="I9" s="7">
        <f>F9-F8</f>
        <v>9.8149999999999904E-2</v>
      </c>
      <c r="J9" s="7">
        <v>8.3140000000000001</v>
      </c>
      <c r="K9" s="15">
        <v>9.9</v>
      </c>
      <c r="L9" s="2">
        <f t="shared" si="2"/>
        <v>283.04999999999995</v>
      </c>
      <c r="M9" s="15">
        <v>1006</v>
      </c>
      <c r="N9" s="2">
        <f t="shared" si="0"/>
        <v>100600</v>
      </c>
      <c r="O9" s="2">
        <v>9.4999999999999998E-3</v>
      </c>
      <c r="P9" s="2">
        <v>0.12</v>
      </c>
      <c r="Q9" s="2">
        <v>86400</v>
      </c>
      <c r="R9" s="2">
        <f>((G9*O9*N9)/(J9*L9*P9*Q9))*10^6</f>
        <v>3537.4888829519555</v>
      </c>
      <c r="S9" s="2">
        <f>((H9*O9*N9)/(J9*L9*P9*Q9))*10^6</f>
        <v>33348.547957467643</v>
      </c>
      <c r="T9" s="22">
        <f>((I9*O9*N9)/(J9*L9*P9*Q9))*10^6</f>
        <v>3.8445341415470651</v>
      </c>
      <c r="U9" s="7">
        <f t="shared" si="6"/>
        <v>5.6741321682549355E-2</v>
      </c>
      <c r="V9" s="7">
        <f t="shared" si="3"/>
        <v>1.4676695956081507</v>
      </c>
      <c r="W9" s="28">
        <f t="shared" ref="W9:W10" si="12">U9*31</f>
        <v>1.7589809721590299</v>
      </c>
      <c r="X9" s="28">
        <f t="shared" ref="X9:X10" si="13">V9*31</f>
        <v>45.497757463852672</v>
      </c>
      <c r="Y9" s="15">
        <v>2127</v>
      </c>
      <c r="Z9" s="16">
        <f t="shared" si="9"/>
        <v>120.68879121878248</v>
      </c>
      <c r="AA9" s="16">
        <f t="shared" si="4"/>
        <v>3121.7332298585366</v>
      </c>
      <c r="AB9" s="16">
        <f>Z9*31</f>
        <v>3741.3525277822569</v>
      </c>
      <c r="AC9" s="16">
        <f>AA9*31</f>
        <v>96773.730125614631</v>
      </c>
    </row>
    <row r="10" spans="1:29" x14ac:dyDescent="0.25">
      <c r="A10" s="15" t="s">
        <v>4</v>
      </c>
      <c r="B10" s="15" t="s">
        <v>22</v>
      </c>
      <c r="C10" s="15" t="s">
        <v>2</v>
      </c>
      <c r="D10" s="15">
        <v>185.40251749999999</v>
      </c>
      <c r="E10" s="15">
        <v>2195.7743399999999</v>
      </c>
      <c r="F10" s="15">
        <v>0.359375</v>
      </c>
      <c r="G10" s="7">
        <f t="shared" ref="G10" si="14">D10-D8</f>
        <v>183.05818489999999</v>
      </c>
      <c r="H10" s="7">
        <f t="shared" ref="H10" si="15">E10-E8</f>
        <v>1739.5894074999999</v>
      </c>
      <c r="I10" s="7">
        <f t="shared" si="1"/>
        <v>5.6524999999999881E-2</v>
      </c>
      <c r="J10" s="7">
        <v>8.3140000000000001</v>
      </c>
      <c r="K10" s="15">
        <v>9.9</v>
      </c>
      <c r="L10" s="2">
        <f t="shared" si="2"/>
        <v>283.04999999999995</v>
      </c>
      <c r="M10" s="15">
        <v>1006</v>
      </c>
      <c r="N10" s="2">
        <f t="shared" si="0"/>
        <v>100600</v>
      </c>
      <c r="O10" s="2">
        <v>9.4999999999999998E-3</v>
      </c>
      <c r="P10" s="2">
        <v>0.12</v>
      </c>
      <c r="Q10" s="2">
        <v>86400</v>
      </c>
      <c r="R10" s="2">
        <f>((G10*O10*N10)/(J10*L10*P10*Q10))*10^6</f>
        <v>7170.3865689015374</v>
      </c>
      <c r="S10" s="2">
        <f>((H10*O10*N10)/(J10*L10*P10*Q10))*10^6</f>
        <v>68139.693014848541</v>
      </c>
      <c r="T10" s="22">
        <f>((I10*O10*N10)/(J10*L10*P10*Q10))*10^6</f>
        <v>2.2140834676612084</v>
      </c>
      <c r="U10" s="29">
        <f t="shared" si="6"/>
        <v>0.11501300056518064</v>
      </c>
      <c r="V10" s="29">
        <f t="shared" si="3"/>
        <v>2.9988278895834841</v>
      </c>
      <c r="W10" s="28">
        <f t="shared" si="12"/>
        <v>3.5654030175206</v>
      </c>
      <c r="X10" s="28">
        <f t="shared" si="13"/>
        <v>92.963664577088011</v>
      </c>
      <c r="Y10" s="15">
        <v>2127</v>
      </c>
      <c r="Z10" s="16">
        <f t="shared" si="9"/>
        <v>244.63265220213924</v>
      </c>
      <c r="AA10" s="16">
        <f t="shared" si="4"/>
        <v>6378.5069211440705</v>
      </c>
      <c r="AB10" s="16">
        <f>Z10*31</f>
        <v>7583.6122182663166</v>
      </c>
      <c r="AC10" s="16">
        <f>AA10*31</f>
        <v>197733.7145554662</v>
      </c>
    </row>
    <row r="11" spans="1:29" hidden="1" x14ac:dyDescent="0.25">
      <c r="A11" s="15" t="s">
        <v>1</v>
      </c>
      <c r="B11" s="15" t="s">
        <v>19</v>
      </c>
      <c r="C11" s="15" t="s">
        <v>2</v>
      </c>
      <c r="D11" s="15">
        <v>2.3767141999999999</v>
      </c>
      <c r="E11" s="15">
        <v>530.63556749999998</v>
      </c>
      <c r="F11" s="15">
        <v>0.445025</v>
      </c>
      <c r="G11" s="7"/>
      <c r="H11" s="7"/>
      <c r="I11" s="7"/>
      <c r="J11" s="7">
        <v>8.3140000000000001</v>
      </c>
      <c r="K11" s="15">
        <v>9.9</v>
      </c>
      <c r="L11" s="2">
        <f t="shared" si="2"/>
        <v>283.04999999999995</v>
      </c>
      <c r="M11" s="15">
        <v>1006</v>
      </c>
      <c r="N11" s="2">
        <f t="shared" si="0"/>
        <v>100600</v>
      </c>
      <c r="O11" s="2">
        <v>9.4999999999999998E-3</v>
      </c>
      <c r="P11" s="2">
        <v>0.12</v>
      </c>
      <c r="Q11" s="2">
        <v>86400</v>
      </c>
      <c r="R11" s="2"/>
      <c r="S11" s="2"/>
      <c r="T11" s="22"/>
      <c r="U11" s="15"/>
      <c r="V11" s="15"/>
      <c r="W11" s="15"/>
      <c r="X11" s="15"/>
      <c r="Y11" s="15">
        <v>2285</v>
      </c>
      <c r="Z11" s="16"/>
      <c r="AA11" s="16"/>
      <c r="AB11" s="16"/>
      <c r="AC11" s="16"/>
    </row>
    <row r="12" spans="1:29" hidden="1" x14ac:dyDescent="0.25">
      <c r="A12" s="15" t="s">
        <v>3</v>
      </c>
      <c r="B12" s="15" t="s">
        <v>19</v>
      </c>
      <c r="C12" s="15" t="s">
        <v>2</v>
      </c>
      <c r="D12" s="15">
        <v>245.2558574</v>
      </c>
      <c r="E12" s="15">
        <v>3197.1796187499999</v>
      </c>
      <c r="F12" s="15">
        <v>0.65415000000000001</v>
      </c>
      <c r="G12" s="7">
        <f t="shared" ref="G12:G72" si="16">D12-D11</f>
        <v>242.87914319999999</v>
      </c>
      <c r="H12" s="7">
        <f t="shared" ref="H12:H72" si="17">E12-E11</f>
        <v>2666.5440512499999</v>
      </c>
      <c r="I12" s="7">
        <f>F12-F11</f>
        <v>0.20912500000000001</v>
      </c>
      <c r="J12" s="7">
        <v>8.3140000000000001</v>
      </c>
      <c r="K12" s="15">
        <v>9.9</v>
      </c>
      <c r="L12" s="2">
        <f>K12+273.15</f>
        <v>283.04999999999995</v>
      </c>
      <c r="M12" s="15">
        <v>1006</v>
      </c>
      <c r="N12" s="2">
        <f t="shared" si="0"/>
        <v>100600</v>
      </c>
      <c r="O12" s="2">
        <v>9.4999999999999998E-3</v>
      </c>
      <c r="P12" s="2">
        <v>0.12</v>
      </c>
      <c r="Q12" s="2">
        <v>86400</v>
      </c>
      <c r="R12" s="2">
        <f>((G12*O12*N12)/(J12*L12*P12*Q12))*10^6</f>
        <v>9513.572677555776</v>
      </c>
      <c r="S12" s="2">
        <f>((H12*O12*N12)/(J12*L12*P12*Q12))*10^6</f>
        <v>104448.4935809461</v>
      </c>
      <c r="T12" s="22">
        <f>((I12*O12*N12)/(J12*L12*P12*Q12))*10^6</f>
        <v>8.1914233555886984</v>
      </c>
      <c r="U12" s="7">
        <f t="shared" si="6"/>
        <v>0.15259770574799461</v>
      </c>
      <c r="V12" s="7">
        <f t="shared" si="3"/>
        <v>4.596778202497438</v>
      </c>
      <c r="W12" s="28">
        <f t="shared" ref="W12:W13" si="18">U12*31</f>
        <v>4.7305288781878332</v>
      </c>
      <c r="X12" s="28">
        <f t="shared" ref="X12:X13" si="19">V12*31</f>
        <v>142.50012427742058</v>
      </c>
      <c r="Y12" s="15">
        <v>2285</v>
      </c>
      <c r="Z12" s="16">
        <f t="shared" si="9"/>
        <v>348.68575763416766</v>
      </c>
      <c r="AA12" s="16">
        <f t="shared" si="4"/>
        <v>10503.638192706645</v>
      </c>
      <c r="AB12" s="16">
        <f>Z12*31</f>
        <v>10809.258486659197</v>
      </c>
      <c r="AC12" s="16">
        <f>AA12*31</f>
        <v>325612.78397390601</v>
      </c>
    </row>
    <row r="13" spans="1:29" x14ac:dyDescent="0.25">
      <c r="A13" s="15" t="s">
        <v>4</v>
      </c>
      <c r="B13" s="15" t="s">
        <v>19</v>
      </c>
      <c r="C13" s="15" t="s">
        <v>2</v>
      </c>
      <c r="D13" s="15">
        <v>1201.6341512500001</v>
      </c>
      <c r="E13" s="15">
        <v>3269.1823924999999</v>
      </c>
      <c r="F13" s="15">
        <v>0.63402500000000006</v>
      </c>
      <c r="G13" s="7">
        <f t="shared" ref="G13" si="20">D13-D11</f>
        <v>1199.2574370500001</v>
      </c>
      <c r="H13" s="7">
        <f t="shared" ref="H13" si="21">E13-E11</f>
        <v>2738.5468249999999</v>
      </c>
      <c r="I13" s="7">
        <f t="shared" si="1"/>
        <v>0.18900000000000006</v>
      </c>
      <c r="J13" s="7">
        <v>8.3140000000000001</v>
      </c>
      <c r="K13" s="15">
        <v>9.9</v>
      </c>
      <c r="L13" s="2">
        <f t="shared" si="2"/>
        <v>283.04999999999995</v>
      </c>
      <c r="M13" s="15">
        <v>1006</v>
      </c>
      <c r="N13" s="2">
        <f t="shared" si="0"/>
        <v>100600</v>
      </c>
      <c r="O13" s="2">
        <v>9.4999999999999998E-3</v>
      </c>
      <c r="P13" s="2">
        <v>0.12</v>
      </c>
      <c r="Q13" s="2">
        <v>86400</v>
      </c>
      <c r="R13" s="2">
        <f>((G13*O13*N13)/(J13*L13*P13*Q13))*10^6</f>
        <v>46974.897210829949</v>
      </c>
      <c r="S13" s="2">
        <f>((H13*O13*N13)/(J13*L13*P13*Q13))*10^6</f>
        <v>107268.84123217345</v>
      </c>
      <c r="T13" s="22">
        <f>((I13*O13*N13)/(J13*L13*P13*Q13))*10^6</f>
        <v>7.4031273841303733</v>
      </c>
      <c r="U13" s="29">
        <f t="shared" si="6"/>
        <v>0.75347735126171234</v>
      </c>
      <c r="V13" s="29">
        <f t="shared" si="3"/>
        <v>4.7209017026279536</v>
      </c>
      <c r="W13" s="28">
        <f t="shared" si="18"/>
        <v>23.357797889113083</v>
      </c>
      <c r="X13" s="28">
        <f t="shared" si="19"/>
        <v>146.34795278146657</v>
      </c>
      <c r="Y13" s="15">
        <v>2285</v>
      </c>
      <c r="Z13" s="16">
        <f t="shared" si="9"/>
        <v>1721.6957476330126</v>
      </c>
      <c r="AA13" s="16">
        <f t="shared" si="4"/>
        <v>10787.260390504875</v>
      </c>
      <c r="AB13" s="16">
        <f>Z13*31</f>
        <v>53372.56817662339</v>
      </c>
      <c r="AC13" s="16">
        <f>AA13*31</f>
        <v>334405.07210565114</v>
      </c>
    </row>
    <row r="14" spans="1:29" hidden="1" x14ac:dyDescent="0.25">
      <c r="A14" s="15" t="s">
        <v>1</v>
      </c>
      <c r="B14" s="15" t="s">
        <v>18</v>
      </c>
      <c r="C14" s="15" t="s">
        <v>2</v>
      </c>
      <c r="D14" s="15">
        <v>3.2886372000000001</v>
      </c>
      <c r="E14" s="15">
        <v>860.71114250000005</v>
      </c>
      <c r="F14" s="15">
        <v>0.44857500000000011</v>
      </c>
      <c r="G14" s="7"/>
      <c r="H14" s="7"/>
      <c r="I14" s="7"/>
      <c r="J14" s="7">
        <v>8.3140000000000001</v>
      </c>
      <c r="K14" s="15">
        <v>9.9</v>
      </c>
      <c r="L14" s="2">
        <f t="shared" si="2"/>
        <v>283.04999999999995</v>
      </c>
      <c r="M14" s="15">
        <v>1006</v>
      </c>
      <c r="N14" s="2">
        <f t="shared" si="0"/>
        <v>100600</v>
      </c>
      <c r="O14" s="2">
        <v>9.4999999999999998E-3</v>
      </c>
      <c r="P14" s="2">
        <v>0.12</v>
      </c>
      <c r="Q14" s="2">
        <v>86400</v>
      </c>
      <c r="R14" s="2"/>
      <c r="S14" s="2"/>
      <c r="T14" s="22"/>
      <c r="U14" s="15"/>
      <c r="V14" s="15"/>
      <c r="W14" s="15"/>
      <c r="X14" s="15"/>
      <c r="Y14" s="15">
        <v>4515</v>
      </c>
      <c r="Z14" s="16"/>
      <c r="AA14" s="16"/>
      <c r="AB14" s="16"/>
      <c r="AC14" s="16"/>
    </row>
    <row r="15" spans="1:29" hidden="1" x14ac:dyDescent="0.25">
      <c r="A15" s="15" t="s">
        <v>3</v>
      </c>
      <c r="B15" s="15" t="s">
        <v>18</v>
      </c>
      <c r="C15" s="15" t="s">
        <v>2</v>
      </c>
      <c r="D15" s="15">
        <v>103.921126</v>
      </c>
      <c r="E15" s="15">
        <v>3324.9379275000001</v>
      </c>
      <c r="F15" s="15">
        <v>0.96365000000000001</v>
      </c>
      <c r="G15" s="7">
        <f t="shared" si="16"/>
        <v>100.6324888</v>
      </c>
      <c r="H15" s="7">
        <f t="shared" si="17"/>
        <v>2464.2267849999998</v>
      </c>
      <c r="I15" s="7">
        <f t="shared" ref="I15" si="22">F15-F14</f>
        <v>0.51507499999999995</v>
      </c>
      <c r="J15" s="7">
        <v>8.3140000000000001</v>
      </c>
      <c r="K15" s="15">
        <v>9.9</v>
      </c>
      <c r="L15" s="2">
        <f t="shared" si="2"/>
        <v>283.04999999999995</v>
      </c>
      <c r="M15" s="15">
        <v>1006</v>
      </c>
      <c r="N15" s="2">
        <f t="shared" si="0"/>
        <v>100600</v>
      </c>
      <c r="O15" s="2">
        <v>9.4999999999999998E-3</v>
      </c>
      <c r="P15" s="2">
        <v>0.12</v>
      </c>
      <c r="Q15" s="2">
        <v>86400</v>
      </c>
      <c r="R15" s="2">
        <f>((G15*O15*N15)/(J15*L15*P15*Q15))*10^6</f>
        <v>3941.773193483984</v>
      </c>
      <c r="S15" s="2">
        <f>((H15*O15*N15)/(J15*L15*P15*Q15))*10^6</f>
        <v>96523.729062121914</v>
      </c>
      <c r="T15" s="22">
        <f>((I15*O15*N15)/(J15*L15*P15*Q15))*10^6</f>
        <v>20.17548062106323</v>
      </c>
      <c r="U15" s="7">
        <f t="shared" si="6"/>
        <v>6.3226042023483101E-2</v>
      </c>
      <c r="V15" s="7">
        <f t="shared" si="3"/>
        <v>4.2480093160239853</v>
      </c>
      <c r="W15" s="28">
        <f t="shared" ref="W15:W16" si="23">U15*31</f>
        <v>1.9600073027279761</v>
      </c>
      <c r="X15" s="28">
        <f t="shared" ref="X15:X16" si="24">V15*31</f>
        <v>131.68828879674354</v>
      </c>
      <c r="Y15" s="15">
        <v>4515</v>
      </c>
      <c r="Z15" s="16">
        <f t="shared" si="9"/>
        <v>285.4655797360262</v>
      </c>
      <c r="AA15" s="16">
        <f t="shared" si="4"/>
        <v>19179.762061848294</v>
      </c>
      <c r="AB15" s="16">
        <f>Z15*31</f>
        <v>8849.4329718168119</v>
      </c>
      <c r="AC15" s="16">
        <f>AA15*31</f>
        <v>594572.62391729711</v>
      </c>
    </row>
    <row r="16" spans="1:29" x14ac:dyDescent="0.25">
      <c r="A16" s="15" t="s">
        <v>4</v>
      </c>
      <c r="B16" s="15" t="s">
        <v>18</v>
      </c>
      <c r="C16" s="15" t="s">
        <v>2</v>
      </c>
      <c r="D16" s="15">
        <v>165.5375170333333</v>
      </c>
      <c r="E16" s="15">
        <v>2899.4065791666671</v>
      </c>
      <c r="F16" s="15">
        <v>0.84003333333333341</v>
      </c>
      <c r="G16" s="7">
        <f t="shared" ref="G16" si="25">D16-D14</f>
        <v>162.24887983333329</v>
      </c>
      <c r="H16" s="7">
        <f t="shared" ref="H16" si="26">E16-E14</f>
        <v>2038.6954366666671</v>
      </c>
      <c r="I16" s="7">
        <f t="shared" si="1"/>
        <v>0.3914583333333333</v>
      </c>
      <c r="J16" s="7">
        <v>8.3140000000000001</v>
      </c>
      <c r="K16" s="15">
        <v>9.9</v>
      </c>
      <c r="L16" s="2">
        <f t="shared" si="2"/>
        <v>283.04999999999995</v>
      </c>
      <c r="M16" s="15">
        <v>1006</v>
      </c>
      <c r="N16" s="2">
        <f t="shared" si="0"/>
        <v>100600</v>
      </c>
      <c r="O16" s="2">
        <v>9.4999999999999998E-3</v>
      </c>
      <c r="P16" s="2">
        <v>0.12</v>
      </c>
      <c r="Q16" s="2">
        <v>86400</v>
      </c>
      <c r="R16" s="2">
        <f>((G16*O16*N16)/(J16*L16*P16*Q16))*10^6</f>
        <v>6355.286377453056</v>
      </c>
      <c r="S16" s="2">
        <f>((H16*O16*N16)/(J16*L16*P16*Q16))*10^6</f>
        <v>79855.672037505952</v>
      </c>
      <c r="T16" s="22">
        <f>((I16*O16*N16)/(J16*L16*P16*Q16))*10^6</f>
        <v>15.333417498656269</v>
      </c>
      <c r="U16" s="29">
        <f t="shared" si="6"/>
        <v>0.10193879349434701</v>
      </c>
      <c r="V16" s="29">
        <f t="shared" si="3"/>
        <v>3.5144481263706364</v>
      </c>
      <c r="W16" s="28">
        <f t="shared" si="23"/>
        <v>3.160102598324757</v>
      </c>
      <c r="X16" s="28">
        <f t="shared" si="24"/>
        <v>108.94789191748973</v>
      </c>
      <c r="Y16" s="15">
        <v>4515</v>
      </c>
      <c r="Z16" s="16">
        <f t="shared" si="9"/>
        <v>460.25365262697676</v>
      </c>
      <c r="AA16" s="16">
        <f t="shared" si="4"/>
        <v>15867.733290563423</v>
      </c>
      <c r="AB16" s="16">
        <f>Z16*31</f>
        <v>14267.86323143628</v>
      </c>
      <c r="AC16" s="16">
        <f>AA16*31</f>
        <v>491899.73200746614</v>
      </c>
    </row>
    <row r="17" spans="1:29" hidden="1" x14ac:dyDescent="0.25">
      <c r="A17" s="15" t="s">
        <v>1</v>
      </c>
      <c r="B17" s="15" t="s">
        <v>17</v>
      </c>
      <c r="C17" s="15" t="s">
        <v>2</v>
      </c>
      <c r="D17" s="15">
        <v>2.378619</v>
      </c>
      <c r="E17" s="15">
        <v>536.78369000000009</v>
      </c>
      <c r="F17" s="15">
        <v>0.29897499999999999</v>
      </c>
      <c r="G17" s="7"/>
      <c r="H17" s="7"/>
      <c r="I17" s="7"/>
      <c r="J17" s="7">
        <v>8.3140000000000001</v>
      </c>
      <c r="K17" s="15">
        <v>9.9</v>
      </c>
      <c r="L17" s="2">
        <f t="shared" si="2"/>
        <v>283.04999999999995</v>
      </c>
      <c r="M17" s="15">
        <v>1006</v>
      </c>
      <c r="N17" s="2">
        <f t="shared" si="0"/>
        <v>100600</v>
      </c>
      <c r="O17" s="2">
        <v>9.4999999999999998E-3</v>
      </c>
      <c r="P17" s="2">
        <v>0.12</v>
      </c>
      <c r="Q17" s="2">
        <v>86400</v>
      </c>
      <c r="R17" s="2"/>
      <c r="S17" s="2"/>
      <c r="T17" s="22"/>
      <c r="U17" s="15"/>
      <c r="V17" s="15"/>
      <c r="W17" s="15"/>
      <c r="X17" s="15"/>
      <c r="Y17" s="15">
        <v>1453</v>
      </c>
      <c r="Z17" s="16"/>
      <c r="AA17" s="16"/>
      <c r="AB17" s="16"/>
      <c r="AC17" s="16"/>
    </row>
    <row r="18" spans="1:29" hidden="1" x14ac:dyDescent="0.25">
      <c r="A18" s="15" t="s">
        <v>3</v>
      </c>
      <c r="B18" s="15" t="s">
        <v>17</v>
      </c>
      <c r="C18" s="15" t="s">
        <v>2</v>
      </c>
      <c r="D18" s="15">
        <v>108.08870935</v>
      </c>
      <c r="E18" s="15">
        <v>733.45884374999991</v>
      </c>
      <c r="F18" s="15">
        <v>0.29533749999999998</v>
      </c>
      <c r="G18" s="7">
        <f t="shared" si="16"/>
        <v>105.71009035</v>
      </c>
      <c r="H18" s="7">
        <f t="shared" si="17"/>
        <v>196.67515374999982</v>
      </c>
      <c r="I18" s="7">
        <f t="shared" ref="I18" si="27">F18-F17</f>
        <v>-3.6375000000000157E-3</v>
      </c>
      <c r="J18" s="7">
        <v>8.3140000000000001</v>
      </c>
      <c r="K18" s="15">
        <v>9.9</v>
      </c>
      <c r="L18" s="2">
        <f t="shared" si="2"/>
        <v>283.04999999999995</v>
      </c>
      <c r="M18" s="15">
        <v>1006</v>
      </c>
      <c r="N18" s="2">
        <f t="shared" si="0"/>
        <v>100600</v>
      </c>
      <c r="O18" s="2">
        <v>9.4999999999999998E-3</v>
      </c>
      <c r="P18" s="2">
        <v>0.12</v>
      </c>
      <c r="Q18" s="2">
        <v>86400</v>
      </c>
      <c r="R18" s="2">
        <f>((G18*O18*N18)/(J18*L18*P18*Q18))*10^6</f>
        <v>4140.662775920533</v>
      </c>
      <c r="S18" s="2">
        <f>((H18*O18*N18)/(J18*L18*P18*Q18))*10^6</f>
        <v>7703.7630502892844</v>
      </c>
      <c r="T18" s="22">
        <f>((I18*O18*N18)/(J18*L18*P18*Q18))*10^6</f>
        <v>-0.14248082465489068</v>
      </c>
      <c r="U18" s="7">
        <f t="shared" si="6"/>
        <v>6.6416230925765332E-2</v>
      </c>
      <c r="V18" s="7">
        <f t="shared" si="3"/>
        <v>0.33904261184323137</v>
      </c>
      <c r="W18" s="28">
        <f t="shared" ref="W18:W19" si="28">U18*31</f>
        <v>2.0589031586987252</v>
      </c>
      <c r="X18" s="28">
        <f t="shared" ref="X18:X19" si="29">V18*31</f>
        <v>10.510320967140172</v>
      </c>
      <c r="Y18" s="15">
        <v>1453</v>
      </c>
      <c r="Z18" s="16">
        <f t="shared" si="9"/>
        <v>96.502783535137027</v>
      </c>
      <c r="AA18" s="16">
        <f t="shared" si="4"/>
        <v>492.62891500821519</v>
      </c>
      <c r="AB18" s="16">
        <f>Z18*31</f>
        <v>2991.5862895892478</v>
      </c>
      <c r="AC18" s="16">
        <f>AA18*31</f>
        <v>15271.49636525467</v>
      </c>
    </row>
    <row r="19" spans="1:29" x14ac:dyDescent="0.25">
      <c r="A19" s="15" t="s">
        <v>4</v>
      </c>
      <c r="B19" s="15" t="s">
        <v>17</v>
      </c>
      <c r="C19" s="15" t="s">
        <v>2</v>
      </c>
      <c r="D19" s="15">
        <v>68.725660199999993</v>
      </c>
      <c r="E19" s="15">
        <v>1303.9557024999999</v>
      </c>
      <c r="F19" s="15">
        <v>0.39338333333333342</v>
      </c>
      <c r="G19" s="7">
        <f t="shared" ref="G19" si="30">D19-D17</f>
        <v>66.347041199999993</v>
      </c>
      <c r="H19" s="7">
        <f t="shared" ref="H19" si="31">E19-E17</f>
        <v>767.17201249999982</v>
      </c>
      <c r="I19" s="7">
        <f t="shared" si="1"/>
        <v>9.4408333333333427E-2</v>
      </c>
      <c r="J19" s="7">
        <v>8.3140000000000001</v>
      </c>
      <c r="K19" s="15">
        <v>9.9</v>
      </c>
      <c r="L19" s="2">
        <f t="shared" si="2"/>
        <v>283.04999999999995</v>
      </c>
      <c r="M19" s="15">
        <v>1006</v>
      </c>
      <c r="N19" s="2">
        <f t="shared" si="0"/>
        <v>100600</v>
      </c>
      <c r="O19" s="2">
        <v>9.4999999999999998E-3</v>
      </c>
      <c r="P19" s="2">
        <v>0.12</v>
      </c>
      <c r="Q19" s="2">
        <v>86400</v>
      </c>
      <c r="R19" s="2">
        <f>((G19*O19*N19)/(J19*L19*P19*Q19))*10^6</f>
        <v>2598.812685522465</v>
      </c>
      <c r="S19" s="2">
        <f>((H19*O19*N19)/(J19*L19*P19*Q19))*10^6</f>
        <v>30050.117111519343</v>
      </c>
      <c r="T19" s="22">
        <f>((I19*O19*N19)/(J19*L19*P19*Q19))*10^6</f>
        <v>3.6979731100005755</v>
      </c>
      <c r="U19" s="29">
        <f t="shared" si="6"/>
        <v>4.1684955475780334E-2</v>
      </c>
      <c r="V19" s="29">
        <f t="shared" si="3"/>
        <v>1.3225056540779661</v>
      </c>
      <c r="W19" s="28">
        <f t="shared" si="28"/>
        <v>1.2922336197491904</v>
      </c>
      <c r="X19" s="28">
        <f t="shared" si="29"/>
        <v>40.997675276416949</v>
      </c>
      <c r="Y19" s="15">
        <v>1453</v>
      </c>
      <c r="Z19" s="16">
        <f t="shared" si="9"/>
        <v>60.568240306308823</v>
      </c>
      <c r="AA19" s="16">
        <f t="shared" si="4"/>
        <v>1921.6007153752846</v>
      </c>
      <c r="AB19" s="16">
        <f>Z19*31</f>
        <v>1877.6154494955736</v>
      </c>
      <c r="AC19" s="16">
        <f>AA19*31</f>
        <v>59569.62217663382</v>
      </c>
    </row>
    <row r="20" spans="1:29" hidden="1" x14ac:dyDescent="0.25">
      <c r="A20" s="15" t="s">
        <v>1</v>
      </c>
      <c r="B20" s="15" t="s">
        <v>23</v>
      </c>
      <c r="C20" s="15" t="s">
        <v>2</v>
      </c>
      <c r="D20" s="15">
        <v>2.9288680999999999</v>
      </c>
      <c r="E20" s="15">
        <v>537.36494499999992</v>
      </c>
      <c r="F20" s="15">
        <v>0.319075</v>
      </c>
      <c r="G20" s="7"/>
      <c r="H20" s="7"/>
      <c r="I20" s="7"/>
      <c r="J20" s="7">
        <v>8.3140000000000001</v>
      </c>
      <c r="K20" s="15">
        <v>11.9</v>
      </c>
      <c r="L20" s="2">
        <f t="shared" si="2"/>
        <v>285.04999999999995</v>
      </c>
      <c r="M20" s="15">
        <v>1023</v>
      </c>
      <c r="N20" s="2">
        <f t="shared" si="0"/>
        <v>102300</v>
      </c>
      <c r="O20" s="2">
        <v>9.4999999999999998E-3</v>
      </c>
      <c r="P20" s="2">
        <v>0.12</v>
      </c>
      <c r="Q20" s="2">
        <v>86400</v>
      </c>
      <c r="R20" s="2"/>
      <c r="S20" s="2"/>
      <c r="T20" s="22"/>
      <c r="U20" s="15"/>
      <c r="V20" s="15"/>
      <c r="W20" s="15"/>
      <c r="X20" s="15"/>
      <c r="Y20" s="15">
        <v>122</v>
      </c>
      <c r="Z20" s="16"/>
      <c r="AA20" s="16"/>
      <c r="AB20" s="16"/>
      <c r="AC20" s="16"/>
    </row>
    <row r="21" spans="1:29" hidden="1" x14ac:dyDescent="0.25">
      <c r="A21" s="15" t="s">
        <v>3</v>
      </c>
      <c r="B21" s="15" t="s">
        <v>23</v>
      </c>
      <c r="C21" s="15" t="s">
        <v>2</v>
      </c>
      <c r="D21" s="15">
        <v>109.9629135</v>
      </c>
      <c r="E21" s="15">
        <v>1576.0515962500001</v>
      </c>
      <c r="F21" s="15">
        <v>0.18331249999999999</v>
      </c>
      <c r="G21" s="7">
        <f t="shared" si="16"/>
        <v>107.0340454</v>
      </c>
      <c r="H21" s="7">
        <f t="shared" si="17"/>
        <v>1038.6866512500001</v>
      </c>
      <c r="I21" s="7">
        <f t="shared" ref="I21" si="32">F21-F20</f>
        <v>-0.13576250000000001</v>
      </c>
      <c r="J21" s="7">
        <v>8.3140000000000001</v>
      </c>
      <c r="K21" s="15">
        <v>11.9</v>
      </c>
      <c r="L21" s="2">
        <f t="shared" si="2"/>
        <v>285.04999999999995</v>
      </c>
      <c r="M21" s="15">
        <v>1023</v>
      </c>
      <c r="N21" s="2">
        <f t="shared" si="0"/>
        <v>102300</v>
      </c>
      <c r="O21" s="2">
        <v>9.4999999999999998E-3</v>
      </c>
      <c r="P21" s="2">
        <v>0.12</v>
      </c>
      <c r="Q21" s="2">
        <v>86400</v>
      </c>
      <c r="R21" s="2">
        <f>((G21*O21*N21)/(J21*L21*P21*Q21))*10^6</f>
        <v>4233.4567283785245</v>
      </c>
      <c r="S21" s="2">
        <f>((H21*O21*N21)/(J21*L21*P21*Q21))*10^6</f>
        <v>41082.582424855922</v>
      </c>
      <c r="T21" s="22">
        <f>((I21*O21*N21)/(J21*L21*P21*Q21))*10^6</f>
        <v>-5.3697369555508683</v>
      </c>
      <c r="U21" s="7">
        <f t="shared" si="6"/>
        <v>6.7904645923191523E-2</v>
      </c>
      <c r="V21" s="7">
        <f t="shared" si="3"/>
        <v>1.8080444525179089</v>
      </c>
      <c r="W21" s="28">
        <f t="shared" ref="W21:W22" si="33">U21*31</f>
        <v>2.1050440236189374</v>
      </c>
      <c r="X21" s="28">
        <f t="shared" ref="X21:X22" si="34">V21*31</f>
        <v>56.049378028055173</v>
      </c>
      <c r="Y21" s="15">
        <v>122</v>
      </c>
      <c r="Z21" s="16">
        <f t="shared" si="9"/>
        <v>8.284366802629366</v>
      </c>
      <c r="AA21" s="16">
        <f t="shared" si="4"/>
        <v>220.58142320718488</v>
      </c>
      <c r="AB21" s="16">
        <f>Z21*31</f>
        <v>256.81537088151032</v>
      </c>
      <c r="AC21" s="16">
        <f>AA21*31</f>
        <v>6838.024119422731</v>
      </c>
    </row>
    <row r="22" spans="1:29" x14ac:dyDescent="0.25">
      <c r="A22" s="15" t="s">
        <v>4</v>
      </c>
      <c r="B22" s="15" t="s">
        <v>23</v>
      </c>
      <c r="C22" s="15" t="s">
        <v>2</v>
      </c>
      <c r="D22" s="15">
        <v>223.82280969999999</v>
      </c>
      <c r="E22" s="15">
        <v>1865.736724166667</v>
      </c>
      <c r="F22" s="15">
        <v>0.31281666666666669</v>
      </c>
      <c r="G22" s="7">
        <f t="shared" ref="G22" si="35">D22-D20</f>
        <v>220.89394160000001</v>
      </c>
      <c r="H22" s="7">
        <f t="shared" ref="H22" si="36">E22-E20</f>
        <v>1328.3717791666672</v>
      </c>
      <c r="I22" s="7">
        <f t="shared" si="1"/>
        <v>-6.2583333333333102E-3</v>
      </c>
      <c r="J22" s="7">
        <v>8.3140000000000001</v>
      </c>
      <c r="K22" s="15">
        <v>11.9</v>
      </c>
      <c r="L22" s="2">
        <f t="shared" si="2"/>
        <v>285.04999999999995</v>
      </c>
      <c r="M22" s="15">
        <v>1023</v>
      </c>
      <c r="N22" s="2">
        <f t="shared" si="0"/>
        <v>102300</v>
      </c>
      <c r="O22" s="2">
        <v>9.4999999999999998E-3</v>
      </c>
      <c r="P22" s="2">
        <v>0.12</v>
      </c>
      <c r="Q22" s="2">
        <v>86400</v>
      </c>
      <c r="R22" s="2">
        <f>((G22*O22*N22)/(J22*L22*P22*Q22))*10^6</f>
        <v>8736.8924516476582</v>
      </c>
      <c r="S22" s="2">
        <f>((H22*O22*N22)/(J22*L22*P22*Q22))*10^6</f>
        <v>52540.333547939299</v>
      </c>
      <c r="T22" s="22">
        <f>((I22*O22*N22)/(J22*L22*P22*Q22))*10^6</f>
        <v>-0.24753229927377388</v>
      </c>
      <c r="U22" s="29">
        <f t="shared" si="6"/>
        <v>0.14013975492442843</v>
      </c>
      <c r="V22" s="29">
        <f t="shared" si="3"/>
        <v>2.3123000794448085</v>
      </c>
      <c r="W22" s="28">
        <f t="shared" si="33"/>
        <v>4.3443324026572814</v>
      </c>
      <c r="X22" s="28">
        <f t="shared" si="34"/>
        <v>71.681302462789063</v>
      </c>
      <c r="Y22" s="15">
        <v>122</v>
      </c>
      <c r="Z22" s="16">
        <f t="shared" si="9"/>
        <v>17.097050100780269</v>
      </c>
      <c r="AA22" s="16">
        <f t="shared" si="4"/>
        <v>282.10060969226663</v>
      </c>
      <c r="AB22" s="16">
        <f>Z22*31</f>
        <v>530.00855312418832</v>
      </c>
      <c r="AC22" s="16">
        <f>AA22*31</f>
        <v>8745.1189004602656</v>
      </c>
    </row>
    <row r="23" spans="1:29" hidden="1" x14ac:dyDescent="0.25">
      <c r="A23" s="15" t="s">
        <v>1</v>
      </c>
      <c r="B23" s="15" t="s">
        <v>24</v>
      </c>
      <c r="C23" s="15" t="s">
        <v>2</v>
      </c>
      <c r="D23" s="15">
        <v>6.6256422000000006</v>
      </c>
      <c r="E23" s="15">
        <v>886.75045749999992</v>
      </c>
      <c r="F23" s="15">
        <v>0.3377</v>
      </c>
      <c r="G23" s="7"/>
      <c r="H23" s="7"/>
      <c r="I23" s="7"/>
      <c r="J23" s="7">
        <v>8.3140000000000001</v>
      </c>
      <c r="K23" s="15">
        <v>11.9</v>
      </c>
      <c r="L23" s="2">
        <f t="shared" si="2"/>
        <v>285.04999999999995</v>
      </c>
      <c r="M23" s="15">
        <v>1023</v>
      </c>
      <c r="N23" s="2">
        <f t="shared" si="0"/>
        <v>102300</v>
      </c>
      <c r="O23" s="2">
        <v>9.4999999999999998E-3</v>
      </c>
      <c r="P23" s="2">
        <v>0.12</v>
      </c>
      <c r="Q23" s="2">
        <v>86400</v>
      </c>
      <c r="R23" s="2"/>
      <c r="S23" s="2"/>
      <c r="T23" s="22"/>
      <c r="U23" s="15"/>
      <c r="V23" s="15"/>
      <c r="W23" s="15"/>
      <c r="X23" s="15"/>
      <c r="Y23" s="15">
        <v>823</v>
      </c>
      <c r="Z23" s="16"/>
      <c r="AA23" s="16"/>
      <c r="AB23" s="16"/>
      <c r="AC23" s="16"/>
    </row>
    <row r="24" spans="1:29" hidden="1" x14ac:dyDescent="0.25">
      <c r="A24" s="15" t="s">
        <v>3</v>
      </c>
      <c r="B24" s="15" t="s">
        <v>24</v>
      </c>
      <c r="C24" s="15" t="s">
        <v>2</v>
      </c>
      <c r="D24" s="15">
        <v>492.7303306</v>
      </c>
      <c r="E24" s="15">
        <v>1456.53514</v>
      </c>
      <c r="F24" s="15">
        <v>0.30438749999999998</v>
      </c>
      <c r="G24" s="7">
        <f>D24-D23</f>
        <v>486.10468839999999</v>
      </c>
      <c r="H24" s="7">
        <f t="shared" si="17"/>
        <v>569.78468250000003</v>
      </c>
      <c r="I24" s="7">
        <f t="shared" ref="I24" si="37">F24-F23</f>
        <v>-3.3312500000000023E-2</v>
      </c>
      <c r="J24" s="7">
        <v>8.3140000000000001</v>
      </c>
      <c r="K24" s="15">
        <v>11.9</v>
      </c>
      <c r="L24" s="2">
        <f t="shared" si="2"/>
        <v>285.04999999999995</v>
      </c>
      <c r="M24" s="15">
        <v>1023</v>
      </c>
      <c r="N24" s="2">
        <f t="shared" si="0"/>
        <v>102300</v>
      </c>
      <c r="O24" s="2">
        <v>9.4999999999999998E-3</v>
      </c>
      <c r="P24" s="2">
        <v>0.12</v>
      </c>
      <c r="Q24" s="2">
        <v>86400</v>
      </c>
      <c r="R24" s="2">
        <f>((G24*O24*N24)/(J24*L24*P24*Q24))*10^6</f>
        <v>19226.622296790494</v>
      </c>
      <c r="S24" s="2">
        <f>((H24*O24*N24)/(J24*L24*P24*Q24))*10^6</f>
        <v>22536.369515345315</v>
      </c>
      <c r="T24" s="22">
        <f>((I24*O24*N24)/(J24*L24*P24*Q24))*10^6</f>
        <v>-1.3175903679719245</v>
      </c>
      <c r="U24" s="7">
        <f t="shared" si="6"/>
        <v>0.30839502164051952</v>
      </c>
      <c r="V24" s="7">
        <f t="shared" si="3"/>
        <v>0.99182562237034733</v>
      </c>
      <c r="W24" s="28">
        <f t="shared" ref="W24:W25" si="38">U24*31</f>
        <v>9.560245670856105</v>
      </c>
      <c r="X24" s="28">
        <f t="shared" ref="X24:X25" si="39">V24*31</f>
        <v>30.746594293480769</v>
      </c>
      <c r="Y24" s="15">
        <v>823</v>
      </c>
      <c r="Z24" s="16">
        <f t="shared" si="9"/>
        <v>253.80910281014755</v>
      </c>
      <c r="AA24" s="16">
        <f t="shared" si="4"/>
        <v>816.27248721079582</v>
      </c>
      <c r="AB24" s="16">
        <f>Z24*31</f>
        <v>7868.0821871145745</v>
      </c>
      <c r="AC24" s="16">
        <f>AA24*31</f>
        <v>25304.447103534669</v>
      </c>
    </row>
    <row r="25" spans="1:29" x14ac:dyDescent="0.25">
      <c r="A25" s="15" t="s">
        <v>4</v>
      </c>
      <c r="B25" s="15" t="s">
        <v>24</v>
      </c>
      <c r="C25" s="15" t="s">
        <v>2</v>
      </c>
      <c r="D25" s="15">
        <v>1605.6540172</v>
      </c>
      <c r="E25" s="15">
        <v>1458.787945</v>
      </c>
      <c r="F25" s="15">
        <v>0.33392500000000003</v>
      </c>
      <c r="G25" s="7">
        <f t="shared" ref="G25" si="40">D25-D23</f>
        <v>1599.0283750000001</v>
      </c>
      <c r="H25" s="7">
        <f t="shared" ref="H25" si="41">E25-E23</f>
        <v>572.03748750000011</v>
      </c>
      <c r="I25" s="7">
        <f t="shared" si="1"/>
        <v>-3.7749999999999728E-3</v>
      </c>
      <c r="J25" s="7">
        <v>8.3140000000000001</v>
      </c>
      <c r="K25" s="15">
        <v>11.9</v>
      </c>
      <c r="L25" s="2">
        <f t="shared" si="2"/>
        <v>285.04999999999995</v>
      </c>
      <c r="M25" s="15">
        <v>1023</v>
      </c>
      <c r="N25" s="2">
        <f t="shared" si="0"/>
        <v>102300</v>
      </c>
      <c r="O25" s="2">
        <v>9.4999999999999998E-3</v>
      </c>
      <c r="P25" s="2">
        <v>0.12</v>
      </c>
      <c r="Q25" s="2">
        <v>86400</v>
      </c>
      <c r="R25" s="2">
        <f>((G25*O25*N25)/(J25*L25*P25*Q25))*10^6</f>
        <v>63245.459962890731</v>
      </c>
      <c r="S25" s="2">
        <f>((H25*O25*N25)/(J25*L25*P25*Q25))*10^6</f>
        <v>22625.473430359776</v>
      </c>
      <c r="T25" s="22">
        <f>((I25*O25*N25)/(J25*L25*P25*Q25))*10^6</f>
        <v>-0.1493104281904383</v>
      </c>
      <c r="U25" s="29">
        <f t="shared" si="6"/>
        <v>1.0144571778047673</v>
      </c>
      <c r="V25" s="29">
        <f t="shared" si="3"/>
        <v>0.9957470856701337</v>
      </c>
      <c r="W25" s="28">
        <f t="shared" si="38"/>
        <v>31.448172511947785</v>
      </c>
      <c r="X25" s="28">
        <f t="shared" si="39"/>
        <v>30.868159655774146</v>
      </c>
      <c r="Y25" s="15">
        <v>823</v>
      </c>
      <c r="Z25" s="16">
        <f t="shared" si="9"/>
        <v>834.8982573333235</v>
      </c>
      <c r="AA25" s="16">
        <f t="shared" si="4"/>
        <v>819.49985150652003</v>
      </c>
      <c r="AB25" s="16">
        <f>Z25*31</f>
        <v>25881.845977333029</v>
      </c>
      <c r="AC25" s="16">
        <f>AA25*31</f>
        <v>25404.495396702121</v>
      </c>
    </row>
    <row r="26" spans="1:29" hidden="1" x14ac:dyDescent="0.25">
      <c r="A26" s="15" t="s">
        <v>1</v>
      </c>
      <c r="B26" s="15" t="s">
        <v>25</v>
      </c>
      <c r="C26" s="15" t="s">
        <v>2</v>
      </c>
      <c r="D26" s="15">
        <v>2.8645811000000001</v>
      </c>
      <c r="E26" s="15">
        <v>466.95607749999999</v>
      </c>
      <c r="F26" s="15">
        <v>0.26632499999999998</v>
      </c>
      <c r="G26" s="7"/>
      <c r="H26" s="7"/>
      <c r="I26" s="7"/>
      <c r="J26" s="7">
        <v>8.3140000000000001</v>
      </c>
      <c r="K26" s="15">
        <v>11.9</v>
      </c>
      <c r="L26" s="2">
        <f t="shared" si="2"/>
        <v>285.04999999999995</v>
      </c>
      <c r="M26" s="15">
        <v>1023</v>
      </c>
      <c r="N26" s="2">
        <f t="shared" si="0"/>
        <v>102300</v>
      </c>
      <c r="O26" s="2">
        <v>9.4999999999999998E-3</v>
      </c>
      <c r="P26" s="2">
        <v>0.12</v>
      </c>
      <c r="Q26" s="2">
        <v>86400</v>
      </c>
      <c r="R26" s="2"/>
      <c r="S26" s="2"/>
      <c r="T26" s="22"/>
      <c r="U26" s="15"/>
      <c r="V26" s="15"/>
      <c r="W26" s="15"/>
      <c r="X26" s="15"/>
      <c r="Y26" s="15">
        <v>690</v>
      </c>
      <c r="Z26" s="16"/>
      <c r="AA26" s="16"/>
      <c r="AB26" s="16"/>
      <c r="AC26" s="16"/>
    </row>
    <row r="27" spans="1:29" hidden="1" x14ac:dyDescent="0.25">
      <c r="A27" s="15" t="s">
        <v>3</v>
      </c>
      <c r="B27" s="15" t="s">
        <v>25</v>
      </c>
      <c r="C27" s="15" t="s">
        <v>2</v>
      </c>
      <c r="D27" s="15">
        <v>402.89472439999997</v>
      </c>
      <c r="E27" s="15">
        <v>3341.0584112500001</v>
      </c>
      <c r="F27" s="15">
        <v>0.27279999999999999</v>
      </c>
      <c r="G27" s="7">
        <f t="shared" si="16"/>
        <v>400.03014329999996</v>
      </c>
      <c r="H27" s="7">
        <f t="shared" si="17"/>
        <v>2874.1023337500001</v>
      </c>
      <c r="I27" s="7">
        <f t="shared" ref="I27" si="42">F27-F26</f>
        <v>6.4750000000000085E-3</v>
      </c>
      <c r="J27" s="7">
        <v>8.3140000000000001</v>
      </c>
      <c r="K27" s="15">
        <v>11.9</v>
      </c>
      <c r="L27" s="2">
        <f t="shared" si="2"/>
        <v>285.04999999999995</v>
      </c>
      <c r="M27" s="15">
        <v>1023</v>
      </c>
      <c r="N27" s="2">
        <f t="shared" si="0"/>
        <v>102300</v>
      </c>
      <c r="O27" s="2">
        <v>9.4999999999999998E-3</v>
      </c>
      <c r="P27" s="2">
        <v>0.12</v>
      </c>
      <c r="Q27" s="2">
        <v>86400</v>
      </c>
      <c r="R27" s="2">
        <f>((G27*O27*N27)/(J27*L27*P27*Q27))*10^6</f>
        <v>15822.164764292935</v>
      </c>
      <c r="S27" s="2">
        <f>((H27*O27*N27)/(J27*L27*P27*Q27))*10^6</f>
        <v>113677.73512989499</v>
      </c>
      <c r="T27" s="22">
        <f>((I27*O27*N27)/(J27*L27*P27*Q27))*10^6</f>
        <v>0.25610199272399903</v>
      </c>
      <c r="U27" s="7">
        <f t="shared" si="6"/>
        <v>0.25378752281925865</v>
      </c>
      <c r="V27" s="7">
        <f t="shared" si="3"/>
        <v>5.0029571230666781</v>
      </c>
      <c r="W27" s="28">
        <f t="shared" ref="W27:W28" si="43">U27*31</f>
        <v>7.8674132073970178</v>
      </c>
      <c r="X27" s="28">
        <f t="shared" ref="X27:X28" si="44">V27*31</f>
        <v>155.09167081506703</v>
      </c>
      <c r="Y27" s="15">
        <v>690</v>
      </c>
      <c r="Z27" s="16">
        <f t="shared" si="9"/>
        <v>175.11339074528846</v>
      </c>
      <c r="AA27" s="16">
        <f t="shared" si="4"/>
        <v>3452.0404149160076</v>
      </c>
      <c r="AB27" s="16">
        <f>Z27*31</f>
        <v>5428.515113103942</v>
      </c>
      <c r="AC27" s="16">
        <f>AA27*31</f>
        <v>107013.25286239624</v>
      </c>
    </row>
    <row r="28" spans="1:29" x14ac:dyDescent="0.25">
      <c r="A28" s="15" t="s">
        <v>4</v>
      </c>
      <c r="B28" s="15" t="s">
        <v>25</v>
      </c>
      <c r="C28" s="15" t="s">
        <v>2</v>
      </c>
      <c r="D28" s="15">
        <v>1928.7564315</v>
      </c>
      <c r="E28" s="15">
        <v>1440.2930775</v>
      </c>
      <c r="F28" s="15">
        <v>0.25990000000000002</v>
      </c>
      <c r="G28" s="7">
        <f>D28-D26</f>
        <v>1925.8918504000001</v>
      </c>
      <c r="H28" s="7">
        <f>E28-E26</f>
        <v>973.33699999999999</v>
      </c>
      <c r="I28" s="7">
        <f t="shared" si="1"/>
        <v>-6.4249999999999585E-3</v>
      </c>
      <c r="J28" s="7">
        <v>8.3140000000000001</v>
      </c>
      <c r="K28" s="15">
        <v>11.9</v>
      </c>
      <c r="L28" s="2">
        <f t="shared" si="2"/>
        <v>285.04999999999995</v>
      </c>
      <c r="M28" s="15">
        <v>1023</v>
      </c>
      <c r="N28" s="2">
        <f t="shared" si="0"/>
        <v>102300</v>
      </c>
      <c r="O28" s="2">
        <v>9.4999999999999998E-3</v>
      </c>
      <c r="P28" s="2">
        <v>0.12</v>
      </c>
      <c r="Q28" s="2">
        <v>86400</v>
      </c>
      <c r="R28" s="2">
        <f>((G28*O28*N28)/(J28*L28*P28*Q28))*10^6</f>
        <v>76173.705120980565</v>
      </c>
      <c r="S28" s="2">
        <f>((H28*O28*N28)/(J28*L28*P28*Q28))*10^6</f>
        <v>38497.844832741117</v>
      </c>
      <c r="T28" s="22">
        <f>((I28*O28*N28)/(J28*L28*P28*Q28))*10^6</f>
        <v>-0.25412437115856079</v>
      </c>
      <c r="U28" s="29">
        <f t="shared" si="6"/>
        <v>1.2218262301405283</v>
      </c>
      <c r="V28" s="29">
        <f t="shared" si="3"/>
        <v>1.6942901510889363</v>
      </c>
      <c r="W28" s="28">
        <f t="shared" si="43"/>
        <v>37.876613134356376</v>
      </c>
      <c r="X28" s="28">
        <f t="shared" si="44"/>
        <v>52.522994683757027</v>
      </c>
      <c r="Y28" s="15">
        <v>690</v>
      </c>
      <c r="Z28" s="16">
        <f t="shared" si="9"/>
        <v>843.06009879696455</v>
      </c>
      <c r="AA28" s="16">
        <f t="shared" si="4"/>
        <v>1169.060204251366</v>
      </c>
      <c r="AB28" s="16">
        <f>Z28*31</f>
        <v>26134.863062705903</v>
      </c>
      <c r="AC28" s="16">
        <f>AA28*31</f>
        <v>36240.866331792349</v>
      </c>
    </row>
    <row r="29" spans="1:29" hidden="1" x14ac:dyDescent="0.25">
      <c r="A29" s="15" t="s">
        <v>1</v>
      </c>
      <c r="B29" s="15" t="s">
        <v>9</v>
      </c>
      <c r="C29" s="15" t="s">
        <v>2</v>
      </c>
      <c r="D29" s="15">
        <v>2.3057604</v>
      </c>
      <c r="E29" s="15">
        <v>597.79324500000007</v>
      </c>
      <c r="F29" s="15">
        <v>0.25977499999999998</v>
      </c>
      <c r="G29" s="7"/>
      <c r="H29" s="7"/>
      <c r="I29" s="7"/>
      <c r="J29" s="7">
        <v>8.3140000000000001</v>
      </c>
      <c r="K29" s="15">
        <v>8.6999999999999993</v>
      </c>
      <c r="L29" s="2">
        <f t="shared" si="2"/>
        <v>281.84999999999997</v>
      </c>
      <c r="M29" s="15">
        <v>1004</v>
      </c>
      <c r="N29" s="2">
        <f t="shared" si="0"/>
        <v>100400</v>
      </c>
      <c r="O29" s="2">
        <v>9.4999999999999998E-3</v>
      </c>
      <c r="P29" s="2">
        <v>0.12</v>
      </c>
      <c r="Q29" s="2">
        <v>86400</v>
      </c>
      <c r="R29" s="2"/>
      <c r="S29" s="2"/>
      <c r="T29" s="22"/>
      <c r="U29" s="15"/>
      <c r="V29" s="15"/>
      <c r="W29" s="15"/>
      <c r="X29" s="15"/>
      <c r="Y29" s="15">
        <v>391</v>
      </c>
      <c r="Z29" s="16"/>
      <c r="AA29" s="16"/>
      <c r="AB29" s="16"/>
      <c r="AC29" s="16"/>
    </row>
    <row r="30" spans="1:29" hidden="1" x14ac:dyDescent="0.25">
      <c r="A30" s="15" t="s">
        <v>3</v>
      </c>
      <c r="B30" s="15" t="s">
        <v>9</v>
      </c>
      <c r="C30" s="15" t="s">
        <v>2</v>
      </c>
      <c r="D30" s="15">
        <v>4.9173602499999998</v>
      </c>
      <c r="E30" s="15">
        <v>3318.4082775000002</v>
      </c>
      <c r="F30" s="15">
        <v>1.6033124999999999</v>
      </c>
      <c r="G30" s="7">
        <f>D30-D29</f>
        <v>2.6115998499999997</v>
      </c>
      <c r="H30" s="7">
        <f t="shared" si="17"/>
        <v>2720.6150324999999</v>
      </c>
      <c r="I30" s="7">
        <f t="shared" ref="I30" si="45">F30-F29</f>
        <v>1.3435375000000001</v>
      </c>
      <c r="J30" s="7">
        <v>8.3140000000000001</v>
      </c>
      <c r="K30" s="15">
        <v>8.6999999999999993</v>
      </c>
      <c r="L30" s="2">
        <f t="shared" si="2"/>
        <v>281.84999999999997</v>
      </c>
      <c r="M30" s="15">
        <v>1004</v>
      </c>
      <c r="N30" s="2">
        <f t="shared" si="0"/>
        <v>100400</v>
      </c>
      <c r="O30" s="2">
        <v>9.4999999999999998E-3</v>
      </c>
      <c r="P30" s="2">
        <v>0.12</v>
      </c>
      <c r="Q30" s="2">
        <v>86400</v>
      </c>
      <c r="R30" s="2">
        <f>((G30*O30*N30)/(J30*L30*P30*Q30))*10^6</f>
        <v>102.52762687737314</v>
      </c>
      <c r="S30" s="2">
        <f>((H30*O30*N30)/(J30*L30*P30*Q30))*10^6</f>
        <v>106807.40502000427</v>
      </c>
      <c r="T30" s="22">
        <f>((I30*O30*N30)/(J30*L30*P30*Q30))*10^6</f>
        <v>52.745335965522713</v>
      </c>
      <c r="U30" s="7">
        <f t="shared" si="6"/>
        <v>1.6445431351130649E-3</v>
      </c>
      <c r="V30" s="7">
        <f t="shared" si="3"/>
        <v>4.700593894930388</v>
      </c>
      <c r="W30" s="28">
        <f t="shared" ref="W30:W31" si="46">U30*31</f>
        <v>5.0980837188505011E-2</v>
      </c>
      <c r="X30" s="28">
        <f t="shared" ref="X30:X31" si="47">V30*31</f>
        <v>145.71841074284202</v>
      </c>
      <c r="Y30" s="15">
        <v>391</v>
      </c>
      <c r="Z30" s="16">
        <f t="shared" si="9"/>
        <v>0.6430163658292084</v>
      </c>
      <c r="AA30" s="16">
        <f>V30*Y30</f>
        <v>1837.9322129177817</v>
      </c>
      <c r="AB30" s="16">
        <f>Z30*31</f>
        <v>19.933507340705461</v>
      </c>
      <c r="AC30" s="16">
        <f>AA30*31</f>
        <v>56975.898600451234</v>
      </c>
    </row>
    <row r="31" spans="1:29" x14ac:dyDescent="0.25">
      <c r="A31" s="15" t="s">
        <v>4</v>
      </c>
      <c r="B31" s="15" t="s">
        <v>9</v>
      </c>
      <c r="C31" s="15" t="s">
        <v>2</v>
      </c>
      <c r="D31" s="15">
        <v>5.9049990500000007</v>
      </c>
      <c r="E31" s="15">
        <v>3244.72839875</v>
      </c>
      <c r="F31" s="15">
        <v>1.7248250000000001</v>
      </c>
      <c r="G31" s="7">
        <f>D31-D29</f>
        <v>3.5992386500000006</v>
      </c>
      <c r="H31" s="7">
        <f t="shared" ref="H31" si="48">E31-E29</f>
        <v>2646.9351537499997</v>
      </c>
      <c r="I31" s="7">
        <f t="shared" si="1"/>
        <v>1.4650500000000002</v>
      </c>
      <c r="J31" s="7">
        <v>8.3140000000000001</v>
      </c>
      <c r="K31" s="15">
        <v>8.6999999999999993</v>
      </c>
      <c r="L31" s="2">
        <f t="shared" si="2"/>
        <v>281.84999999999997</v>
      </c>
      <c r="M31" s="15">
        <v>1004</v>
      </c>
      <c r="N31" s="2">
        <f t="shared" si="0"/>
        <v>100400</v>
      </c>
      <c r="O31" s="2">
        <v>9.4999999999999998E-3</v>
      </c>
      <c r="P31" s="2">
        <v>0.12</v>
      </c>
      <c r="Q31" s="2">
        <v>86400</v>
      </c>
      <c r="R31" s="2">
        <f>((G31*O31*N31)/(J31*L31*P31*Q31))*10^6</f>
        <v>141.3008954453035</v>
      </c>
      <c r="S31" s="2">
        <f>((H31*O31*N31)/(J31*L31*P31*Q31))*10^6</f>
        <v>103914.83971492888</v>
      </c>
      <c r="T31" s="22">
        <f>((I31*O31*N31)/(J31*L31*P31*Q31))*10^6</f>
        <v>57.515740689254343</v>
      </c>
      <c r="U31" s="29">
        <f t="shared" si="6"/>
        <v>2.2664663629426676E-3</v>
      </c>
      <c r="V31" s="29">
        <f t="shared" si="3"/>
        <v>4.5732920958540193</v>
      </c>
      <c r="W31" s="28">
        <f t="shared" si="46"/>
        <v>7.0260457251222694E-2</v>
      </c>
      <c r="X31" s="28">
        <f t="shared" si="47"/>
        <v>141.7720549714746</v>
      </c>
      <c r="Y31" s="15">
        <v>391</v>
      </c>
      <c r="Z31" s="16">
        <f t="shared" si="9"/>
        <v>0.8861883479105831</v>
      </c>
      <c r="AA31" s="16">
        <f t="shared" si="4"/>
        <v>1788.1572094789215</v>
      </c>
      <c r="AB31" s="16">
        <f>Z31*31</f>
        <v>27.471838785228076</v>
      </c>
      <c r="AC31" s="16">
        <f>AA31*31</f>
        <v>55432.873493846564</v>
      </c>
    </row>
    <row r="32" spans="1:29" hidden="1" x14ac:dyDescent="0.25">
      <c r="A32" s="15" t="s">
        <v>1</v>
      </c>
      <c r="B32" s="15" t="s">
        <v>12</v>
      </c>
      <c r="C32" s="15" t="s">
        <v>2</v>
      </c>
      <c r="D32" s="15">
        <v>2.3619520000000001</v>
      </c>
      <c r="E32" s="15">
        <v>482.57118250000002</v>
      </c>
      <c r="F32" s="15">
        <v>0.25514999999999999</v>
      </c>
      <c r="G32" s="7"/>
      <c r="H32" s="7"/>
      <c r="I32" s="7"/>
      <c r="J32" s="7">
        <v>8.3140000000000001</v>
      </c>
      <c r="K32" s="15">
        <v>8.6999999999999993</v>
      </c>
      <c r="L32" s="2">
        <f t="shared" si="2"/>
        <v>281.84999999999997</v>
      </c>
      <c r="M32" s="15">
        <v>1004</v>
      </c>
      <c r="N32" s="2">
        <f t="shared" si="0"/>
        <v>100400</v>
      </c>
      <c r="O32" s="2">
        <v>9.4999999999999998E-3</v>
      </c>
      <c r="P32" s="2">
        <v>0.12</v>
      </c>
      <c r="Q32" s="2">
        <v>86400</v>
      </c>
      <c r="R32" s="2"/>
      <c r="S32" s="2"/>
      <c r="T32" s="22"/>
      <c r="U32" s="15"/>
      <c r="V32" s="15"/>
      <c r="W32" s="15"/>
      <c r="X32" s="15"/>
      <c r="Y32" s="15">
        <v>11865</v>
      </c>
      <c r="Z32" s="16"/>
      <c r="AA32" s="16"/>
      <c r="AB32" s="16"/>
      <c r="AC32" s="16"/>
    </row>
    <row r="33" spans="1:29" hidden="1" x14ac:dyDescent="0.25">
      <c r="A33" s="15" t="s">
        <v>3</v>
      </c>
      <c r="B33" s="15" t="s">
        <v>12</v>
      </c>
      <c r="C33" s="15" t="s">
        <v>2</v>
      </c>
      <c r="D33" s="15">
        <v>32.525174300000003</v>
      </c>
      <c r="E33" s="15">
        <v>985.96503000000007</v>
      </c>
      <c r="F33" s="15">
        <v>0.69250000000000012</v>
      </c>
      <c r="G33" s="7">
        <f t="shared" si="16"/>
        <v>30.163222300000005</v>
      </c>
      <c r="H33" s="7">
        <f t="shared" si="17"/>
        <v>503.39384750000005</v>
      </c>
      <c r="I33" s="7">
        <f t="shared" ref="I33" si="49">F33-F32</f>
        <v>0.43735000000000013</v>
      </c>
      <c r="J33" s="7">
        <v>8.3140000000000001</v>
      </c>
      <c r="K33" s="15">
        <v>8.6999999999999993</v>
      </c>
      <c r="L33" s="2">
        <f t="shared" si="2"/>
        <v>281.84999999999997</v>
      </c>
      <c r="M33" s="15">
        <v>1004</v>
      </c>
      <c r="N33" s="2">
        <f t="shared" si="0"/>
        <v>100400</v>
      </c>
      <c r="O33" s="2">
        <v>9.4999999999999998E-3</v>
      </c>
      <c r="P33" s="2">
        <v>0.12</v>
      </c>
      <c r="Q33" s="2">
        <v>86400</v>
      </c>
      <c r="R33" s="2">
        <f>((G33*O33*N33)/(J33*L33*P33*Q33))*10^6</f>
        <v>1184.1644122447246</v>
      </c>
      <c r="S33" s="2">
        <f>((H33*O33*N33)/(J33*L33*P33*Q33))*10^6</f>
        <v>19762.513223013579</v>
      </c>
      <c r="T33" s="22">
        <f>((I33*O33*N33)/(J33*L33*P33*Q33))*10^6</f>
        <v>17.169727443053404</v>
      </c>
      <c r="U33" s="7">
        <f t="shared" si="6"/>
        <v>1.899399717240538E-2</v>
      </c>
      <c r="V33" s="7">
        <f t="shared" si="3"/>
        <v>0.86974820694482757</v>
      </c>
      <c r="W33" s="28">
        <f t="shared" ref="W33:W34" si="50">U33*31</f>
        <v>0.58881391234456681</v>
      </c>
      <c r="X33" s="28">
        <f t="shared" ref="X33:X34" si="51">V33*31</f>
        <v>26.962194415289655</v>
      </c>
      <c r="Y33" s="15">
        <v>11865</v>
      </c>
      <c r="Z33" s="16">
        <f t="shared" si="9"/>
        <v>225.36377645058982</v>
      </c>
      <c r="AA33" s="16">
        <f t="shared" si="4"/>
        <v>10319.562475400378</v>
      </c>
      <c r="AB33" s="16">
        <f>Z33*31</f>
        <v>6986.2770699682842</v>
      </c>
      <c r="AC33" s="16">
        <f>AA33*31</f>
        <v>319906.43673741171</v>
      </c>
    </row>
    <row r="34" spans="1:29" x14ac:dyDescent="0.25">
      <c r="A34" s="15" t="s">
        <v>4</v>
      </c>
      <c r="B34" s="15" t="s">
        <v>12</v>
      </c>
      <c r="C34" s="15" t="s">
        <v>2</v>
      </c>
      <c r="D34" s="15">
        <v>122.6936443</v>
      </c>
      <c r="E34" s="15">
        <v>826.83776249999994</v>
      </c>
      <c r="F34" s="15">
        <v>0.74969166666666676</v>
      </c>
      <c r="G34" s="7">
        <f t="shared" ref="G34" si="52">D34-D32</f>
        <v>120.3316923</v>
      </c>
      <c r="H34" s="7">
        <f t="shared" ref="H34" si="53">E34-E32</f>
        <v>344.26657999999992</v>
      </c>
      <c r="I34" s="7">
        <f t="shared" si="1"/>
        <v>0.49454166666666677</v>
      </c>
      <c r="J34" s="7">
        <v>8.3140000000000001</v>
      </c>
      <c r="K34" s="15">
        <v>8.6999999999999993</v>
      </c>
      <c r="L34" s="2">
        <f t="shared" si="2"/>
        <v>281.84999999999997</v>
      </c>
      <c r="M34" s="15">
        <v>1004</v>
      </c>
      <c r="N34" s="2">
        <f t="shared" si="0"/>
        <v>100400</v>
      </c>
      <c r="O34" s="2">
        <v>9.4999999999999998E-3</v>
      </c>
      <c r="P34" s="2">
        <v>0.12</v>
      </c>
      <c r="Q34" s="2">
        <v>86400</v>
      </c>
      <c r="R34" s="2">
        <f>((G34*O34*N34)/(J34*L34*P34*Q34))*10^6</f>
        <v>4724.0479239793476</v>
      </c>
      <c r="S34" s="2">
        <f>((H34*O34*N34)/(J34*L34*P34*Q34))*10^6</f>
        <v>13515.407216993572</v>
      </c>
      <c r="T34" s="22">
        <f>((I34*O34*N34)/(J34*L34*P34*Q34))*10^6</f>
        <v>19.414989427003626</v>
      </c>
      <c r="U34" s="29">
        <f t="shared" si="6"/>
        <v>7.5773728700628734E-2</v>
      </c>
      <c r="V34" s="29">
        <f t="shared" si="3"/>
        <v>0.59481307161988706</v>
      </c>
      <c r="W34" s="28">
        <f t="shared" si="50"/>
        <v>2.3489855897194909</v>
      </c>
      <c r="X34" s="28">
        <f t="shared" si="51"/>
        <v>18.4392052202165</v>
      </c>
      <c r="Y34" s="15">
        <v>11865</v>
      </c>
      <c r="Z34" s="16">
        <f t="shared" si="9"/>
        <v>899.05529103295999</v>
      </c>
      <c r="AA34" s="16">
        <f t="shared" si="4"/>
        <v>7057.4570947699603</v>
      </c>
      <c r="AB34" s="16">
        <f>Z34*31</f>
        <v>27870.714022021759</v>
      </c>
      <c r="AC34" s="16">
        <f>AA34*31</f>
        <v>218781.16993786878</v>
      </c>
    </row>
    <row r="35" spans="1:29" hidden="1" x14ac:dyDescent="0.25">
      <c r="A35" s="15" t="s">
        <v>1</v>
      </c>
      <c r="B35" s="15" t="s">
        <v>10</v>
      </c>
      <c r="C35" s="15" t="s">
        <v>2</v>
      </c>
      <c r="D35" s="15">
        <v>2.7064827</v>
      </c>
      <c r="E35" s="15">
        <v>505.52873499999998</v>
      </c>
      <c r="F35" s="15">
        <v>0.22947500000000001</v>
      </c>
      <c r="G35" s="7"/>
      <c r="H35" s="7"/>
      <c r="I35" s="7"/>
      <c r="J35" s="7">
        <v>8.3140000000000001</v>
      </c>
      <c r="K35" s="15">
        <v>8.6999999999999993</v>
      </c>
      <c r="L35" s="2">
        <f t="shared" si="2"/>
        <v>281.84999999999997</v>
      </c>
      <c r="M35" s="15">
        <v>1004</v>
      </c>
      <c r="N35" s="2">
        <f t="shared" si="0"/>
        <v>100400</v>
      </c>
      <c r="O35" s="2">
        <v>9.4999999999999998E-3</v>
      </c>
      <c r="P35" s="2">
        <v>0.12</v>
      </c>
      <c r="Q35" s="2">
        <v>86400</v>
      </c>
      <c r="R35" s="2"/>
      <c r="S35" s="2"/>
      <c r="T35" s="22"/>
      <c r="U35" s="15"/>
      <c r="V35" s="15"/>
      <c r="W35" s="15"/>
      <c r="X35" s="15"/>
      <c r="Y35" s="15">
        <v>1423</v>
      </c>
      <c r="Z35" s="16"/>
      <c r="AA35" s="16"/>
      <c r="AB35" s="16"/>
      <c r="AC35" s="16"/>
    </row>
    <row r="36" spans="1:29" hidden="1" x14ac:dyDescent="0.25">
      <c r="A36" s="15" t="s">
        <v>3</v>
      </c>
      <c r="B36" s="15" t="s">
        <v>10</v>
      </c>
      <c r="C36" s="15" t="s">
        <v>2</v>
      </c>
      <c r="D36" s="15">
        <v>33.078161549999997</v>
      </c>
      <c r="E36" s="15">
        <v>3127.20442</v>
      </c>
      <c r="F36" s="15">
        <v>0.72821250000000004</v>
      </c>
      <c r="G36" s="7">
        <f>D36-D35</f>
        <v>30.371678849999999</v>
      </c>
      <c r="H36" s="7">
        <f t="shared" si="17"/>
        <v>2621.6756850000002</v>
      </c>
      <c r="I36" s="7">
        <f t="shared" ref="I36" si="54">F36-F35</f>
        <v>0.49873750000000006</v>
      </c>
      <c r="J36" s="7">
        <v>8.3140000000000001</v>
      </c>
      <c r="K36" s="15">
        <v>8.6999999999999993</v>
      </c>
      <c r="L36" s="2">
        <f t="shared" si="2"/>
        <v>281.84999999999997</v>
      </c>
      <c r="M36" s="15">
        <v>1004</v>
      </c>
      <c r="N36" s="2">
        <f t="shared" si="0"/>
        <v>100400</v>
      </c>
      <c r="O36" s="2">
        <v>9.4999999999999998E-3</v>
      </c>
      <c r="P36" s="2">
        <v>0.12</v>
      </c>
      <c r="Q36" s="2">
        <v>86400</v>
      </c>
      <c r="R36" s="2">
        <f>((G36*O36*N36)/(J36*L36*P36*Q36))*10^6</f>
        <v>1192.348114421972</v>
      </c>
      <c r="S36" s="2">
        <f>((H36*O36*N36)/(J36*L36*P36*Q36))*10^6</f>
        <v>102923.18956334816</v>
      </c>
      <c r="T36" s="22">
        <f>((I36*O36*N36)/(J36*L36*P36*Q36))*10^6</f>
        <v>19.579711765473522</v>
      </c>
      <c r="U36" s="7">
        <f t="shared" si="6"/>
        <v>1.9125263755328428E-2</v>
      </c>
      <c r="V36" s="7">
        <f t="shared" si="3"/>
        <v>4.5296495726829527</v>
      </c>
      <c r="W36" s="28">
        <f t="shared" ref="W36:W37" si="55">U36*31</f>
        <v>0.59288317641518129</v>
      </c>
      <c r="X36" s="28">
        <f t="shared" ref="X36:X37" si="56">V36*31</f>
        <v>140.41913675317153</v>
      </c>
      <c r="Y36" s="15">
        <v>1423</v>
      </c>
      <c r="Z36" s="16">
        <f t="shared" si="9"/>
        <v>27.215250323832354</v>
      </c>
      <c r="AA36" s="16">
        <f t="shared" si="4"/>
        <v>6445.6913419278417</v>
      </c>
      <c r="AB36" s="16">
        <f>Z36*31</f>
        <v>843.67276003880295</v>
      </c>
      <c r="AC36" s="16">
        <f>AA36*31</f>
        <v>199816.43159976311</v>
      </c>
    </row>
    <row r="37" spans="1:29" x14ac:dyDescent="0.25">
      <c r="A37" s="15" t="s">
        <v>4</v>
      </c>
      <c r="B37" s="15" t="s">
        <v>10</v>
      </c>
      <c r="C37" s="15" t="s">
        <v>2</v>
      </c>
      <c r="D37" s="15">
        <v>708.38452455000004</v>
      </c>
      <c r="E37" s="15">
        <v>2124.3851412499998</v>
      </c>
      <c r="F37" s="15">
        <v>0.75776250000000001</v>
      </c>
      <c r="G37" s="7">
        <f t="shared" ref="G37" si="57">D37-D35</f>
        <v>705.67804185</v>
      </c>
      <c r="H37" s="7">
        <f>E37-E35</f>
        <v>1618.85640625</v>
      </c>
      <c r="I37" s="7">
        <f t="shared" si="1"/>
        <v>0.52828750000000002</v>
      </c>
      <c r="J37" s="7">
        <v>8.3140000000000001</v>
      </c>
      <c r="K37" s="15">
        <v>8.6999999999999993</v>
      </c>
      <c r="L37" s="2">
        <f t="shared" si="2"/>
        <v>281.84999999999997</v>
      </c>
      <c r="M37" s="15">
        <v>1004</v>
      </c>
      <c r="N37" s="2">
        <f t="shared" si="0"/>
        <v>100400</v>
      </c>
      <c r="O37" s="2">
        <v>9.4999999999999998E-3</v>
      </c>
      <c r="P37" s="2">
        <v>0.12</v>
      </c>
      <c r="Q37" s="2">
        <v>86400</v>
      </c>
      <c r="R37" s="2">
        <f>((G37*O37*N37)/(J37*L37*P37*Q37))*10^6</f>
        <v>27703.897658882201</v>
      </c>
      <c r="S37" s="2">
        <f>((H37*O37*N37)/(J37*L37*P37*Q37))*10^6</f>
        <v>63553.957390541735</v>
      </c>
      <c r="T37" s="22">
        <f>((I37*O37*N37)/(J37*L37*P37*Q37))*10^6</f>
        <v>20.739801958550526</v>
      </c>
      <c r="U37" s="29">
        <f t="shared" si="6"/>
        <v>0.44437051844847048</v>
      </c>
      <c r="V37" s="29">
        <f t="shared" si="3"/>
        <v>2.7970096647577414</v>
      </c>
      <c r="W37" s="28">
        <f t="shared" si="55"/>
        <v>13.775486071902584</v>
      </c>
      <c r="X37" s="28">
        <f t="shared" si="56"/>
        <v>86.707299607489986</v>
      </c>
      <c r="Y37" s="15">
        <v>1423</v>
      </c>
      <c r="Z37" s="16">
        <f t="shared" si="9"/>
        <v>632.33924775217349</v>
      </c>
      <c r="AA37" s="16">
        <f t="shared" si="4"/>
        <v>3980.1447529502661</v>
      </c>
      <c r="AB37" s="16">
        <f>Z37*31</f>
        <v>19602.516680317378</v>
      </c>
      <c r="AC37" s="16">
        <f>AA37*31</f>
        <v>123384.48734145825</v>
      </c>
    </row>
    <row r="38" spans="1:29" hidden="1" x14ac:dyDescent="0.25">
      <c r="A38" s="15" t="s">
        <v>1</v>
      </c>
      <c r="B38" s="15" t="s">
        <v>11</v>
      </c>
      <c r="C38" s="15" t="s">
        <v>2</v>
      </c>
      <c r="D38" s="15">
        <v>2.7569599</v>
      </c>
      <c r="E38" s="15">
        <v>720.43779749999999</v>
      </c>
      <c r="F38" s="15">
        <v>0.26979999999999998</v>
      </c>
      <c r="G38" s="7"/>
      <c r="H38" s="7"/>
      <c r="I38" s="7"/>
      <c r="J38" s="7">
        <v>8.3140000000000001</v>
      </c>
      <c r="K38" s="15">
        <v>8.6999999999999993</v>
      </c>
      <c r="L38" s="2">
        <f t="shared" si="2"/>
        <v>281.84999999999997</v>
      </c>
      <c r="M38" s="15">
        <v>1004</v>
      </c>
      <c r="N38" s="2">
        <f t="shared" si="0"/>
        <v>100400</v>
      </c>
      <c r="O38" s="2">
        <v>9.4999999999999998E-3</v>
      </c>
      <c r="P38" s="2">
        <v>0.12</v>
      </c>
      <c r="Q38" s="2">
        <v>86400</v>
      </c>
      <c r="R38" s="2"/>
      <c r="S38" s="2"/>
      <c r="T38" s="22"/>
      <c r="U38" s="15"/>
      <c r="V38" s="15"/>
      <c r="W38" s="15"/>
      <c r="X38" s="15"/>
      <c r="Y38" s="15">
        <v>399</v>
      </c>
      <c r="Z38" s="16"/>
      <c r="AA38" s="16"/>
      <c r="AB38" s="16"/>
      <c r="AC38" s="16"/>
    </row>
    <row r="39" spans="1:29" hidden="1" x14ac:dyDescent="0.25">
      <c r="A39" s="15" t="s">
        <v>3</v>
      </c>
      <c r="B39" s="15" t="s">
        <v>11</v>
      </c>
      <c r="C39" s="15" t="s">
        <v>2</v>
      </c>
      <c r="D39" s="15">
        <v>60.991100750000001</v>
      </c>
      <c r="E39" s="15">
        <v>778.37127125000006</v>
      </c>
      <c r="F39" s="15">
        <v>0.34563749999999999</v>
      </c>
      <c r="G39" s="7">
        <f t="shared" si="16"/>
        <v>58.234140850000003</v>
      </c>
      <c r="H39" s="7">
        <f t="shared" si="17"/>
        <v>57.933473750000076</v>
      </c>
      <c r="I39" s="7">
        <f t="shared" ref="I39" si="58">F39-F38</f>
        <v>7.5837500000000002E-2</v>
      </c>
      <c r="J39" s="7">
        <v>8.3140000000000001</v>
      </c>
      <c r="K39" s="15">
        <v>8.6999999999999993</v>
      </c>
      <c r="L39" s="2">
        <f t="shared" si="2"/>
        <v>281.84999999999997</v>
      </c>
      <c r="M39" s="15">
        <v>1004</v>
      </c>
      <c r="N39" s="2">
        <f t="shared" si="0"/>
        <v>100400</v>
      </c>
      <c r="O39" s="2">
        <v>9.4999999999999998E-3</v>
      </c>
      <c r="P39" s="2">
        <v>0.12</v>
      </c>
      <c r="Q39" s="2">
        <v>86400</v>
      </c>
      <c r="R39" s="2">
        <f>((G39*O39*N39)/(J39*L39*P39*Q39))*10^6</f>
        <v>2286.18801023181</v>
      </c>
      <c r="S39" s="2">
        <f>((H39*O39*N39)/(J39*L39*P39*Q39))*10^6</f>
        <v>2274.3842554402422</v>
      </c>
      <c r="T39" s="22">
        <f>((I39*O39*N39)/(J39*L39*P39*Q39))*10^6</f>
        <v>2.9772703897623467</v>
      </c>
      <c r="U39" s="7">
        <f t="shared" si="6"/>
        <v>3.6670455684118232E-2</v>
      </c>
      <c r="V39" s="7">
        <f t="shared" si="3"/>
        <v>0.10009565108192506</v>
      </c>
      <c r="W39" s="28">
        <f t="shared" ref="W39:W40" si="59">U39*31</f>
        <v>1.1367841262076652</v>
      </c>
      <c r="X39" s="28">
        <f t="shared" ref="X39:X40" si="60">V39*31</f>
        <v>3.102965183539677</v>
      </c>
      <c r="Y39" s="15">
        <v>399</v>
      </c>
      <c r="Z39" s="16">
        <f t="shared" si="9"/>
        <v>14.631511817963174</v>
      </c>
      <c r="AA39" s="16">
        <f t="shared" si="4"/>
        <v>39.938164781688101</v>
      </c>
      <c r="AB39" s="16">
        <f>Z39*31</f>
        <v>453.57686635685837</v>
      </c>
      <c r="AC39" s="16">
        <f>AA39*31</f>
        <v>1238.0831082323311</v>
      </c>
    </row>
    <row r="40" spans="1:29" x14ac:dyDescent="0.25">
      <c r="A40" s="15" t="s">
        <v>4</v>
      </c>
      <c r="B40" s="15" t="s">
        <v>11</v>
      </c>
      <c r="C40" s="15" t="s">
        <v>2</v>
      </c>
      <c r="D40" s="15">
        <v>341.59365713333341</v>
      </c>
      <c r="E40" s="15">
        <v>1231.482731666667</v>
      </c>
      <c r="F40" s="15">
        <v>0.4580583333333334</v>
      </c>
      <c r="G40" s="7">
        <f t="shared" ref="G40" si="61">D40-D38</f>
        <v>338.83669723333338</v>
      </c>
      <c r="H40" s="7">
        <f t="shared" ref="H40" si="62">E40-E38</f>
        <v>511.04493416666696</v>
      </c>
      <c r="I40" s="7">
        <f t="shared" si="1"/>
        <v>0.18825833333333342</v>
      </c>
      <c r="J40" s="7">
        <v>8.3140000000000001</v>
      </c>
      <c r="K40" s="15">
        <v>8.6999999999999993</v>
      </c>
      <c r="L40" s="2">
        <f t="shared" si="2"/>
        <v>281.84999999999997</v>
      </c>
      <c r="M40" s="15">
        <v>1004</v>
      </c>
      <c r="N40" s="2">
        <f t="shared" si="0"/>
        <v>100400</v>
      </c>
      <c r="O40" s="2">
        <v>9.4999999999999998E-3</v>
      </c>
      <c r="P40" s="2">
        <v>0.12</v>
      </c>
      <c r="Q40" s="2">
        <v>86400</v>
      </c>
      <c r="R40" s="2">
        <f>((G40*O40*N40)/(J40*L40*P40*Q40))*10^6</f>
        <v>13302.23788544813</v>
      </c>
      <c r="S40" s="2">
        <f>((H40*O40*N40)/(J40*L40*P40*Q40))*10^6</f>
        <v>20062.883801977452</v>
      </c>
      <c r="T40" s="22">
        <f>((I40*O40*N40)/(J40*L40*P40*Q40))*10^6</f>
        <v>7.3907494505929563</v>
      </c>
      <c r="U40" s="29">
        <f t="shared" si="6"/>
        <v>0.21336789568258799</v>
      </c>
      <c r="V40" s="29">
        <f t="shared" si="3"/>
        <v>0.88296751612502755</v>
      </c>
      <c r="W40" s="28">
        <f t="shared" si="59"/>
        <v>6.6144047661602272</v>
      </c>
      <c r="X40" s="28">
        <f t="shared" si="60"/>
        <v>27.371992999875854</v>
      </c>
      <c r="Y40" s="15">
        <v>399</v>
      </c>
      <c r="Z40" s="16">
        <f t="shared" si="9"/>
        <v>85.133790377352611</v>
      </c>
      <c r="AA40" s="16">
        <f t="shared" si="4"/>
        <v>352.30403893388598</v>
      </c>
      <c r="AB40" s="16">
        <f>Z40*31</f>
        <v>2639.1475016979311</v>
      </c>
      <c r="AC40" s="16">
        <f>AA40*31</f>
        <v>10921.425206950466</v>
      </c>
    </row>
    <row r="41" spans="1:29" hidden="1" x14ac:dyDescent="0.25">
      <c r="A41" s="15" t="s">
        <v>1</v>
      </c>
      <c r="B41" s="15" t="s">
        <v>16</v>
      </c>
      <c r="C41" s="15" t="s">
        <v>2</v>
      </c>
      <c r="D41" s="15">
        <v>2.7164828999999999</v>
      </c>
      <c r="E41" s="15">
        <v>525.442905</v>
      </c>
      <c r="F41" s="15">
        <v>0.28179999999999999</v>
      </c>
      <c r="G41" s="7"/>
      <c r="H41" s="7"/>
      <c r="I41" s="7"/>
      <c r="J41" s="7">
        <v>8.3140000000000001</v>
      </c>
      <c r="K41" s="15">
        <v>8.4</v>
      </c>
      <c r="L41" s="2">
        <f t="shared" si="2"/>
        <v>281.54999999999995</v>
      </c>
      <c r="M41" s="15">
        <v>1027</v>
      </c>
      <c r="N41" s="2">
        <f t="shared" si="0"/>
        <v>102700</v>
      </c>
      <c r="O41" s="2">
        <v>9.4999999999999998E-3</v>
      </c>
      <c r="P41" s="2">
        <v>0.12</v>
      </c>
      <c r="Q41" s="2">
        <v>86400</v>
      </c>
      <c r="R41" s="2"/>
      <c r="S41" s="2"/>
      <c r="T41" s="22"/>
      <c r="U41" s="15"/>
      <c r="V41" s="15"/>
      <c r="W41" s="15"/>
      <c r="X41" s="15"/>
      <c r="Y41" s="15">
        <v>16277</v>
      </c>
      <c r="Z41" s="16"/>
      <c r="AA41" s="16"/>
      <c r="AB41" s="16"/>
      <c r="AC41" s="16"/>
    </row>
    <row r="42" spans="1:29" hidden="1" x14ac:dyDescent="0.25">
      <c r="A42" s="15" t="s">
        <v>3</v>
      </c>
      <c r="B42" s="15" t="s">
        <v>16</v>
      </c>
      <c r="C42" s="15" t="s">
        <v>2</v>
      </c>
      <c r="D42" s="15">
        <v>221.91634300000001</v>
      </c>
      <c r="E42" s="15">
        <v>2345.4108900000001</v>
      </c>
      <c r="F42" s="15">
        <v>0.37963750000000002</v>
      </c>
      <c r="G42" s="7">
        <f>D42-D41</f>
        <v>219.19986010000002</v>
      </c>
      <c r="H42" s="7">
        <f>E42-E41</f>
        <v>1819.9679850000002</v>
      </c>
      <c r="I42" s="7">
        <f t="shared" ref="I42" si="63">F42-F41</f>
        <v>9.7837500000000022E-2</v>
      </c>
      <c r="J42" s="7">
        <v>8.3140000000000001</v>
      </c>
      <c r="K42" s="15">
        <v>8.4</v>
      </c>
      <c r="L42" s="2">
        <f t="shared" si="2"/>
        <v>281.54999999999995</v>
      </c>
      <c r="M42" s="15">
        <v>1027</v>
      </c>
      <c r="N42" s="2">
        <f t="shared" si="0"/>
        <v>102700</v>
      </c>
      <c r="O42" s="2">
        <v>9.4999999999999998E-3</v>
      </c>
      <c r="P42" s="2">
        <v>0.12</v>
      </c>
      <c r="Q42" s="2">
        <v>86400</v>
      </c>
      <c r="R42" s="2">
        <f>((G42*O42*N42)/(J42*L42*P42*Q42))*10^6</f>
        <v>8811.9856479394439</v>
      </c>
      <c r="S42" s="2">
        <f>((H42*O42*N42)/(J42*L42*P42*Q42))*10^6</f>
        <v>73163.968974308984</v>
      </c>
      <c r="T42" s="22">
        <f>((I42*O42*N42)/(J42*L42*P42*Q42))*10^6</f>
        <v>3.9331350185942719</v>
      </c>
      <c r="U42" s="7">
        <f t="shared" si="6"/>
        <v>0.14134424979294866</v>
      </c>
      <c r="V42" s="7">
        <f t="shared" si="3"/>
        <v>3.2199462745593381</v>
      </c>
      <c r="W42" s="28">
        <f t="shared" ref="W42:W43" si="64">U42*31</f>
        <v>4.3816717435814088</v>
      </c>
      <c r="X42" s="28">
        <f t="shared" ref="X42:X43" si="65">V42*31</f>
        <v>99.818334511339486</v>
      </c>
      <c r="Y42" s="15">
        <v>16277</v>
      </c>
      <c r="Z42" s="16">
        <f t="shared" si="9"/>
        <v>2300.6603538798254</v>
      </c>
      <c r="AA42" s="16">
        <f t="shared" si="4"/>
        <v>52411.065511002344</v>
      </c>
      <c r="AB42" s="16">
        <f>Z42*31</f>
        <v>71320.470970274589</v>
      </c>
      <c r="AC42" s="16">
        <f>AA42*31</f>
        <v>1624743.0308410726</v>
      </c>
    </row>
    <row r="43" spans="1:29" x14ac:dyDescent="0.25">
      <c r="A43" s="15" t="s">
        <v>4</v>
      </c>
      <c r="B43" s="15" t="s">
        <v>16</v>
      </c>
      <c r="C43" s="15" t="s">
        <v>2</v>
      </c>
      <c r="D43" s="15">
        <v>35.262729049999997</v>
      </c>
      <c r="E43" s="15">
        <v>1585.0137681250001</v>
      </c>
      <c r="F43" s="15">
        <v>0.29685</v>
      </c>
      <c r="G43" s="7">
        <f t="shared" ref="G43" si="66">D43-D41</f>
        <v>32.546246149999995</v>
      </c>
      <c r="H43" s="7">
        <f t="shared" ref="H43" si="67">E43-E41</f>
        <v>1059.570863125</v>
      </c>
      <c r="I43" s="7">
        <f t="shared" si="1"/>
        <v>1.5050000000000008E-2</v>
      </c>
      <c r="J43" s="7">
        <v>8.3140000000000001</v>
      </c>
      <c r="K43" s="15">
        <v>8.4</v>
      </c>
      <c r="L43" s="2">
        <f t="shared" si="2"/>
        <v>281.54999999999995</v>
      </c>
      <c r="M43" s="15">
        <v>1027</v>
      </c>
      <c r="N43" s="2">
        <f t="shared" si="0"/>
        <v>102700</v>
      </c>
      <c r="O43" s="2">
        <v>9.4999999999999998E-3</v>
      </c>
      <c r="P43" s="2">
        <v>0.12</v>
      </c>
      <c r="Q43" s="2">
        <v>86400</v>
      </c>
      <c r="R43" s="2">
        <f>((G43*O43*N43)/(J43*L43*P43*Q43))*10^6</f>
        <v>1308.3815557056748</v>
      </c>
      <c r="S43" s="2">
        <f>((H43*O43*N43)/(J43*L43*P43*Q43))*10^6</f>
        <v>42595.479917609249</v>
      </c>
      <c r="T43" s="22">
        <f>((I43*O43*N43)/(J43*L43*P43*Q43))*10^6</f>
        <v>0.6050203861489083</v>
      </c>
      <c r="U43" s="29">
        <f t="shared" si="6"/>
        <v>2.0986440153519022E-2</v>
      </c>
      <c r="V43" s="29">
        <f t="shared" si="3"/>
        <v>1.8746270711739828</v>
      </c>
      <c r="W43" s="28">
        <f t="shared" si="64"/>
        <v>0.65057964475908969</v>
      </c>
      <c r="X43" s="28">
        <f t="shared" si="65"/>
        <v>58.113439206393465</v>
      </c>
      <c r="Y43" s="15">
        <v>16277</v>
      </c>
      <c r="Z43" s="16">
        <f t="shared" si="9"/>
        <v>341.59628637882912</v>
      </c>
      <c r="AA43" s="16">
        <f>V43*Y43</f>
        <v>30513.304837498916</v>
      </c>
      <c r="AB43" s="16">
        <f>Z43*31</f>
        <v>10589.484877743702</v>
      </c>
      <c r="AC43" s="16">
        <f>AA43*31</f>
        <v>945912.44996246637</v>
      </c>
    </row>
    <row r="44" spans="1:29" hidden="1" x14ac:dyDescent="0.25">
      <c r="A44" s="15" t="s">
        <v>1</v>
      </c>
      <c r="B44" s="15" t="s">
        <v>15</v>
      </c>
      <c r="C44" s="15" t="s">
        <v>2</v>
      </c>
      <c r="D44" s="15">
        <v>2.3926669</v>
      </c>
      <c r="E44" s="15">
        <v>481.25515250000001</v>
      </c>
      <c r="F44" s="15">
        <v>0.28005000000000002</v>
      </c>
      <c r="G44" s="7"/>
      <c r="H44" s="7"/>
      <c r="I44" s="7"/>
      <c r="J44" s="7">
        <v>8.3140000000000001</v>
      </c>
      <c r="K44" s="15">
        <v>8.4</v>
      </c>
      <c r="L44" s="2">
        <f t="shared" si="2"/>
        <v>281.54999999999995</v>
      </c>
      <c r="M44" s="15">
        <v>1027</v>
      </c>
      <c r="N44" s="2">
        <f t="shared" si="0"/>
        <v>102700</v>
      </c>
      <c r="O44" s="2">
        <v>9.4999999999999998E-3</v>
      </c>
      <c r="P44" s="2">
        <v>0.12</v>
      </c>
      <c r="Q44" s="2">
        <v>86400</v>
      </c>
      <c r="R44" s="2"/>
      <c r="S44" s="2"/>
      <c r="T44" s="22"/>
      <c r="U44" s="15"/>
      <c r="V44" s="15"/>
      <c r="W44" s="15"/>
      <c r="X44" s="15"/>
      <c r="Y44" s="15">
        <v>9579</v>
      </c>
      <c r="Z44" s="16"/>
      <c r="AA44" s="16"/>
      <c r="AB44" s="16"/>
      <c r="AC44" s="16"/>
    </row>
    <row r="45" spans="1:29" hidden="1" x14ac:dyDescent="0.25">
      <c r="A45" s="15" t="s">
        <v>3</v>
      </c>
      <c r="B45" s="15" t="s">
        <v>15</v>
      </c>
      <c r="C45" s="15" t="s">
        <v>2</v>
      </c>
      <c r="D45" s="15">
        <v>30.709185600000001</v>
      </c>
      <c r="E45" s="15">
        <v>651.7394912499999</v>
      </c>
      <c r="F45" s="15">
        <v>0.34494999999999998</v>
      </c>
      <c r="G45" s="7">
        <f t="shared" si="16"/>
        <v>28.316518700000003</v>
      </c>
      <c r="H45" s="7">
        <f>E45-E44</f>
        <v>170.48433874999989</v>
      </c>
      <c r="I45" s="7">
        <f>F45-F44</f>
        <v>6.4899999999999958E-2</v>
      </c>
      <c r="J45" s="7">
        <v>8.3140000000000001</v>
      </c>
      <c r="K45" s="15">
        <v>8.4</v>
      </c>
      <c r="L45" s="2">
        <f t="shared" si="2"/>
        <v>281.54999999999995</v>
      </c>
      <c r="M45" s="15">
        <v>1027</v>
      </c>
      <c r="N45" s="2">
        <f t="shared" si="0"/>
        <v>102700</v>
      </c>
      <c r="O45" s="2">
        <v>9.4999999999999998E-3</v>
      </c>
      <c r="P45" s="2">
        <v>0.12</v>
      </c>
      <c r="Q45" s="2">
        <v>86400</v>
      </c>
      <c r="R45" s="2">
        <f>((G45*O45*N45)/(J45*L45*P45*Q45))*10^6</f>
        <v>1138.3435932403174</v>
      </c>
      <c r="S45" s="2">
        <f>((H45*O45*N45)/(J45*L45*P45*Q45))*10^6</f>
        <v>6853.588070622337</v>
      </c>
      <c r="T45" s="22">
        <f>((I45*O45*N45)/(J45*L45*P45*Q45))*10^6</f>
        <v>2.6090247881105713</v>
      </c>
      <c r="U45" s="7">
        <f t="shared" si="6"/>
        <v>1.825903123557469E-2</v>
      </c>
      <c r="V45" s="7">
        <f t="shared" si="3"/>
        <v>0.30162641098808901</v>
      </c>
      <c r="W45" s="28">
        <f t="shared" ref="W45:W46" si="68">U45*31</f>
        <v>0.56602996830281538</v>
      </c>
      <c r="X45" s="28">
        <f t="shared" ref="X45:X46" si="69">V45*31</f>
        <v>9.3504187406307597</v>
      </c>
      <c r="Y45" s="15">
        <v>9579</v>
      </c>
      <c r="Z45" s="16">
        <f t="shared" si="9"/>
        <v>174.90326020556995</v>
      </c>
      <c r="AA45" s="16">
        <f t="shared" si="4"/>
        <v>2889.2793908549047</v>
      </c>
      <c r="AB45" s="16">
        <f>Z45*31</f>
        <v>5422.001066372668</v>
      </c>
      <c r="AC45" s="16">
        <f>AA45*31</f>
        <v>89567.661116502044</v>
      </c>
    </row>
    <row r="46" spans="1:29" x14ac:dyDescent="0.25">
      <c r="A46" s="15" t="s">
        <v>4</v>
      </c>
      <c r="B46" s="15" t="s">
        <v>15</v>
      </c>
      <c r="C46" s="15" t="s">
        <v>2</v>
      </c>
      <c r="D46" s="15">
        <v>547.77916964999997</v>
      </c>
      <c r="E46" s="15">
        <v>950.62121624999997</v>
      </c>
      <c r="F46" s="15">
        <v>0.31545000000000001</v>
      </c>
      <c r="G46" s="7">
        <f t="shared" ref="G46" si="70">D46-D44</f>
        <v>545.38650274999998</v>
      </c>
      <c r="H46" s="7">
        <f t="shared" ref="H46" si="71">E46-E44</f>
        <v>469.36606374999997</v>
      </c>
      <c r="I46" s="7">
        <f t="shared" si="1"/>
        <v>3.5399999999999987E-2</v>
      </c>
      <c r="J46" s="7">
        <v>8.3140000000000001</v>
      </c>
      <c r="K46" s="15">
        <v>8.4</v>
      </c>
      <c r="L46" s="2">
        <f t="shared" si="2"/>
        <v>281.54999999999995</v>
      </c>
      <c r="M46" s="15">
        <v>1027</v>
      </c>
      <c r="N46" s="2">
        <f t="shared" si="0"/>
        <v>102700</v>
      </c>
      <c r="O46" s="2">
        <v>9.4999999999999998E-3</v>
      </c>
      <c r="P46" s="2">
        <v>0.12</v>
      </c>
      <c r="Q46" s="2">
        <v>86400</v>
      </c>
      <c r="R46" s="2">
        <f>((G46*O46*N46)/(J46*L46*P46*Q46))*10^6</f>
        <v>21924.913786990528</v>
      </c>
      <c r="S46" s="2">
        <f>((H46*O46*N46)/(J46*L46*P46*Q46))*10^6</f>
        <v>18868.839676758667</v>
      </c>
      <c r="T46" s="22">
        <f>((I46*O46*N46)/(J46*L46*P46*Q46))*10^6</f>
        <v>1.4231044298784938</v>
      </c>
      <c r="U46" s="29">
        <f t="shared" si="6"/>
        <v>0.35167561714332801</v>
      </c>
      <c r="V46" s="29">
        <f t="shared" si="3"/>
        <v>0.83041763417414882</v>
      </c>
      <c r="W46" s="28">
        <f t="shared" si="68"/>
        <v>10.901944131443168</v>
      </c>
      <c r="X46" s="28">
        <f t="shared" si="69"/>
        <v>25.742946659398612</v>
      </c>
      <c r="Y46" s="15">
        <v>9579</v>
      </c>
      <c r="Z46" s="16">
        <f t="shared" si="9"/>
        <v>3368.7007366159391</v>
      </c>
      <c r="AA46" s="16">
        <f t="shared" si="4"/>
        <v>7954.5705177541713</v>
      </c>
      <c r="AB46" s="16">
        <f>Z46*31</f>
        <v>104429.72283509411</v>
      </c>
      <c r="AC46" s="16">
        <f>AA46*31</f>
        <v>246591.6860503793</v>
      </c>
    </row>
    <row r="47" spans="1:29" hidden="1" x14ac:dyDescent="0.25">
      <c r="A47" s="15" t="s">
        <v>1</v>
      </c>
      <c r="B47" s="15" t="s">
        <v>13</v>
      </c>
      <c r="C47" s="15" t="s">
        <v>2</v>
      </c>
      <c r="D47" s="15">
        <v>2.4281438</v>
      </c>
      <c r="E47" s="15">
        <v>495.223705</v>
      </c>
      <c r="F47" s="15">
        <v>0.25559999999999999</v>
      </c>
      <c r="G47" s="7"/>
      <c r="H47" s="7"/>
      <c r="I47" s="7"/>
      <c r="J47" s="7">
        <v>8.3140000000000001</v>
      </c>
      <c r="K47" s="15">
        <v>8.4</v>
      </c>
      <c r="L47" s="2">
        <f t="shared" si="2"/>
        <v>281.54999999999995</v>
      </c>
      <c r="M47" s="15">
        <v>1027</v>
      </c>
      <c r="N47" s="2">
        <f t="shared" si="0"/>
        <v>102700</v>
      </c>
      <c r="O47" s="2">
        <v>9.4999999999999998E-3</v>
      </c>
      <c r="P47" s="2">
        <v>0.12</v>
      </c>
      <c r="Q47" s="2">
        <v>86400</v>
      </c>
      <c r="R47" s="2"/>
      <c r="S47" s="2"/>
      <c r="T47" s="22"/>
      <c r="U47" s="15"/>
      <c r="V47" s="15"/>
      <c r="W47" s="15"/>
      <c r="X47" s="15"/>
      <c r="Y47" s="15">
        <v>457</v>
      </c>
      <c r="Z47" s="16"/>
      <c r="AA47" s="16"/>
      <c r="AB47" s="16"/>
      <c r="AC47" s="16"/>
    </row>
    <row r="48" spans="1:29" hidden="1" x14ac:dyDescent="0.25">
      <c r="A48" s="15" t="s">
        <v>3</v>
      </c>
      <c r="B48" s="15" t="s">
        <v>13</v>
      </c>
      <c r="C48" s="15" t="s">
        <v>2</v>
      </c>
      <c r="D48" s="15">
        <v>96.489310700000019</v>
      </c>
      <c r="E48" s="15">
        <v>2290.2402712500002</v>
      </c>
      <c r="F48" s="15">
        <v>0.44964999999999999</v>
      </c>
      <c r="G48" s="7">
        <f t="shared" si="16"/>
        <v>94.061166900000018</v>
      </c>
      <c r="H48" s="7">
        <f t="shared" si="17"/>
        <v>1795.0165662500003</v>
      </c>
      <c r="I48" s="7">
        <f t="shared" ref="I48" si="72">F48-F47</f>
        <v>0.19405</v>
      </c>
      <c r="J48" s="7">
        <v>8.3140000000000001</v>
      </c>
      <c r="K48" s="15">
        <v>8.4</v>
      </c>
      <c r="L48" s="2">
        <f t="shared" si="2"/>
        <v>281.54999999999995</v>
      </c>
      <c r="M48" s="15">
        <v>1027</v>
      </c>
      <c r="N48" s="2">
        <f t="shared" si="0"/>
        <v>102700</v>
      </c>
      <c r="O48" s="2">
        <v>9.4999999999999998E-3</v>
      </c>
      <c r="P48" s="2">
        <v>0.12</v>
      </c>
      <c r="Q48" s="2">
        <v>86400</v>
      </c>
      <c r="R48" s="2">
        <f>((G48*O48*N48)/(J48*L48*P48*Q48))*10^6</f>
        <v>3781.3238218906904</v>
      </c>
      <c r="S48" s="2">
        <f>((H48*O48*N48)/(J48*L48*P48*Q48))*10^6</f>
        <v>72160.90472134632</v>
      </c>
      <c r="T48" s="22">
        <f>((I48*O48*N48)/(J48*L48*P48*Q48))*10^6</f>
        <v>7.8009439157605041</v>
      </c>
      <c r="U48" s="7">
        <f t="shared" si="6"/>
        <v>6.0652434103126665E-2</v>
      </c>
      <c r="V48" s="7">
        <f t="shared" si="3"/>
        <v>3.175801416786451</v>
      </c>
      <c r="W48" s="28">
        <f t="shared" ref="W48:W49" si="73">U48*31</f>
        <v>1.8802254571969266</v>
      </c>
      <c r="X48" s="28">
        <f t="shared" ref="X48:X49" si="74">V48*31</f>
        <v>98.449843920379976</v>
      </c>
      <c r="Y48" s="15">
        <v>457</v>
      </c>
      <c r="Z48" s="16">
        <f t="shared" si="9"/>
        <v>27.718162385128885</v>
      </c>
      <c r="AA48" s="16">
        <f t="shared" si="4"/>
        <v>1451.341247471408</v>
      </c>
      <c r="AB48" s="16">
        <f>Z48*31</f>
        <v>859.26303393899548</v>
      </c>
      <c r="AC48" s="16">
        <f>AA48*31</f>
        <v>44991.57867161365</v>
      </c>
    </row>
    <row r="49" spans="1:29" x14ac:dyDescent="0.25">
      <c r="A49" s="15" t="s">
        <v>4</v>
      </c>
      <c r="B49" s="15" t="s">
        <v>13</v>
      </c>
      <c r="C49" s="15" t="s">
        <v>2</v>
      </c>
      <c r="D49" s="15">
        <v>319.33983905000002</v>
      </c>
      <c r="E49" s="15">
        <v>4490.1061212499999</v>
      </c>
      <c r="F49" s="15">
        <v>1.3638375</v>
      </c>
      <c r="G49" s="7">
        <f t="shared" ref="G49" si="75">D49-D47</f>
        <v>316.91169525000004</v>
      </c>
      <c r="H49" s="7">
        <f t="shared" ref="H49" si="76">E49-E47</f>
        <v>3994.88241625</v>
      </c>
      <c r="I49" s="7">
        <f t="shared" si="1"/>
        <v>1.1082375</v>
      </c>
      <c r="J49" s="7">
        <v>8.3140000000000001</v>
      </c>
      <c r="K49" s="15">
        <v>8.4</v>
      </c>
      <c r="L49" s="2">
        <f t="shared" si="2"/>
        <v>281.54999999999995</v>
      </c>
      <c r="M49" s="15">
        <v>1027</v>
      </c>
      <c r="N49" s="2">
        <f t="shared" si="0"/>
        <v>102700</v>
      </c>
      <c r="O49" s="2">
        <v>9.4999999999999998E-3</v>
      </c>
      <c r="P49" s="2">
        <v>0.12</v>
      </c>
      <c r="Q49" s="2">
        <v>86400</v>
      </c>
      <c r="R49" s="2">
        <f>((G49*O49*N49)/(J49*L49*P49*Q49))*10^6</f>
        <v>12740.068852841203</v>
      </c>
      <c r="S49" s="2">
        <f>((H49*O49*N49)/(J49*L49*P49*Q49))*10^6</f>
        <v>160597.03003980449</v>
      </c>
      <c r="T49" s="22">
        <f>((I49*O49*N49)/(J49*L49*P49*Q49))*10^6</f>
        <v>44.551912305295708</v>
      </c>
      <c r="U49" s="29">
        <f t="shared" si="6"/>
        <v>0.20435070439957287</v>
      </c>
      <c r="V49" s="29">
        <f t="shared" si="3"/>
        <v>7.0678752920517951</v>
      </c>
      <c r="W49" s="28">
        <f t="shared" si="73"/>
        <v>6.3348718363867587</v>
      </c>
      <c r="X49" s="28">
        <f t="shared" si="74"/>
        <v>219.10413405360566</v>
      </c>
      <c r="Y49" s="15">
        <v>457</v>
      </c>
      <c r="Z49" s="16">
        <f t="shared" si="9"/>
        <v>93.3882719106048</v>
      </c>
      <c r="AA49" s="16">
        <f t="shared" si="4"/>
        <v>3230.0190084676706</v>
      </c>
      <c r="AB49" s="16">
        <f>Z49*31</f>
        <v>2895.0364292287486</v>
      </c>
      <c r="AC49" s="16">
        <f>AA49*31</f>
        <v>100130.58926249779</v>
      </c>
    </row>
    <row r="50" spans="1:29" hidden="1" x14ac:dyDescent="0.25">
      <c r="A50" s="15" t="s">
        <v>1</v>
      </c>
      <c r="B50" s="15" t="s">
        <v>26</v>
      </c>
      <c r="C50" s="15" t="s">
        <v>2</v>
      </c>
      <c r="D50" s="15">
        <v>2.6983872999999998</v>
      </c>
      <c r="E50" s="15">
        <v>502.86460749999998</v>
      </c>
      <c r="F50" s="15">
        <v>0.31887500000000002</v>
      </c>
      <c r="G50" s="7"/>
      <c r="H50" s="7"/>
      <c r="I50" s="7"/>
      <c r="J50" s="7">
        <v>8.3140000000000001</v>
      </c>
      <c r="K50" s="15">
        <v>12.4</v>
      </c>
      <c r="L50" s="2">
        <f t="shared" si="2"/>
        <v>285.54999999999995</v>
      </c>
      <c r="M50" s="15">
        <v>1032</v>
      </c>
      <c r="N50" s="2">
        <f t="shared" si="0"/>
        <v>103200</v>
      </c>
      <c r="O50" s="2">
        <v>9.4999999999999998E-3</v>
      </c>
      <c r="P50" s="2">
        <v>0.12</v>
      </c>
      <c r="Q50" s="2">
        <v>86400</v>
      </c>
      <c r="R50" s="2"/>
      <c r="S50" s="2"/>
      <c r="T50" s="22"/>
      <c r="U50" s="15"/>
      <c r="V50" s="15"/>
      <c r="W50" s="15"/>
      <c r="X50" s="15"/>
      <c r="Y50" s="15">
        <v>1036</v>
      </c>
      <c r="Z50" s="16"/>
      <c r="AA50" s="16"/>
      <c r="AB50" s="16"/>
      <c r="AC50" s="16"/>
    </row>
    <row r="51" spans="1:29" hidden="1" x14ac:dyDescent="0.25">
      <c r="A51" s="15" t="s">
        <v>3</v>
      </c>
      <c r="B51" s="15" t="s">
        <v>26</v>
      </c>
      <c r="C51" s="15" t="s">
        <v>2</v>
      </c>
      <c r="D51" s="15">
        <v>232.5508414</v>
      </c>
      <c r="E51" s="15">
        <v>3112.4067837500002</v>
      </c>
      <c r="F51" s="15">
        <v>0.33724999999999999</v>
      </c>
      <c r="G51" s="7">
        <f t="shared" si="16"/>
        <v>229.85245409999999</v>
      </c>
      <c r="H51" s="7">
        <f t="shared" si="17"/>
        <v>2609.54217625</v>
      </c>
      <c r="I51" s="7">
        <f t="shared" ref="I51" si="77">F51-F50</f>
        <v>1.8374999999999975E-2</v>
      </c>
      <c r="J51" s="7">
        <v>8.3140000000000001</v>
      </c>
      <c r="K51" s="15">
        <v>12.4</v>
      </c>
      <c r="L51" s="2">
        <f t="shared" si="2"/>
        <v>285.54999999999995</v>
      </c>
      <c r="M51" s="15">
        <v>1032</v>
      </c>
      <c r="N51" s="2">
        <f t="shared" si="0"/>
        <v>103200</v>
      </c>
      <c r="O51" s="2">
        <v>9.4999999999999998E-3</v>
      </c>
      <c r="P51" s="2">
        <v>0.12</v>
      </c>
      <c r="Q51" s="2">
        <v>86400</v>
      </c>
      <c r="R51" s="2">
        <f>((G51*O51*N51)/(J51*L51*P51*Q51))*10^6</f>
        <v>9155.1459971825007</v>
      </c>
      <c r="S51" s="2">
        <f>((H51*O51*N51)/(J51*L51*P51*Q51))*10^6</f>
        <v>103939.4584796565</v>
      </c>
      <c r="T51" s="22">
        <f>((I51*O51*N51)/(J51*L51*P51*Q51))*10^6</f>
        <v>0.73188606298299352</v>
      </c>
      <c r="U51" s="7">
        <f t="shared" si="6"/>
        <v>0.14684854179480727</v>
      </c>
      <c r="V51" s="7">
        <f t="shared" si="3"/>
        <v>4.5743755676896818</v>
      </c>
      <c r="W51" s="28">
        <f t="shared" ref="W51:W52" si="78">U51*31</f>
        <v>4.5523047956390252</v>
      </c>
      <c r="X51" s="28">
        <f t="shared" ref="X51:X52" si="79">V51*31</f>
        <v>141.80564259838013</v>
      </c>
      <c r="Y51" s="15">
        <v>1036</v>
      </c>
      <c r="Z51" s="16">
        <f t="shared" si="9"/>
        <v>152.13508929942034</v>
      </c>
      <c r="AA51" s="16">
        <f t="shared" si="4"/>
        <v>4739.0530881265104</v>
      </c>
      <c r="AB51" s="16">
        <f>Z51*31</f>
        <v>4716.1877682820304</v>
      </c>
      <c r="AC51" s="16">
        <f>AA51*31</f>
        <v>146910.64573192183</v>
      </c>
    </row>
    <row r="52" spans="1:29" x14ac:dyDescent="0.25">
      <c r="A52" s="15" t="s">
        <v>4</v>
      </c>
      <c r="B52" s="15" t="s">
        <v>26</v>
      </c>
      <c r="C52" s="15" t="s">
        <v>2</v>
      </c>
      <c r="D52" s="15">
        <v>553.80833785000004</v>
      </c>
      <c r="E52" s="15">
        <v>2813.2163774999999</v>
      </c>
      <c r="F52" s="15">
        <v>0.38426250000000001</v>
      </c>
      <c r="G52" s="7">
        <f t="shared" ref="G52" si="80">D52-D50</f>
        <v>551.10995055000001</v>
      </c>
      <c r="H52" s="7">
        <f t="shared" ref="H52" si="81">E52-E50</f>
        <v>2310.3517699999998</v>
      </c>
      <c r="I52" s="7">
        <f t="shared" si="1"/>
        <v>6.5387499999999987E-2</v>
      </c>
      <c r="J52" s="7">
        <v>8.3140000000000001</v>
      </c>
      <c r="K52" s="15">
        <v>12.4</v>
      </c>
      <c r="L52" s="2">
        <f t="shared" si="2"/>
        <v>285.54999999999995</v>
      </c>
      <c r="M52" s="15">
        <v>1032</v>
      </c>
      <c r="N52" s="2">
        <f t="shared" si="0"/>
        <v>103200</v>
      </c>
      <c r="O52" s="2">
        <v>9.4999999999999998E-3</v>
      </c>
      <c r="P52" s="2">
        <v>0.12</v>
      </c>
      <c r="Q52" s="2">
        <v>86400</v>
      </c>
      <c r="R52" s="2">
        <f>((G52*O52*N52)/(J52*L52*P52*Q52))*10^6</f>
        <v>21951.003645104342</v>
      </c>
      <c r="S52" s="2">
        <f>((H52*O52*N52)/(J52*L52*P52*Q52))*10^6</f>
        <v>92022.54481910709</v>
      </c>
      <c r="T52" s="22">
        <f>((I52*O52*N52)/(J52*L52*P52*Q52))*10^6</f>
        <v>2.6044190445333628</v>
      </c>
      <c r="U52" s="29">
        <f t="shared" si="6"/>
        <v>0.35209409846747364</v>
      </c>
      <c r="V52" s="29">
        <f t="shared" si="3"/>
        <v>4.0499121974889025</v>
      </c>
      <c r="W52" s="28">
        <f t="shared" si="78"/>
        <v>10.914917052491683</v>
      </c>
      <c r="X52" s="28">
        <f t="shared" si="79"/>
        <v>125.54727812215597</v>
      </c>
      <c r="Y52" s="15">
        <v>1036</v>
      </c>
      <c r="Z52" s="16">
        <f>U52*Y52</f>
        <v>364.76948601230271</v>
      </c>
      <c r="AA52" s="16">
        <f t="shared" si="4"/>
        <v>4195.7090365985032</v>
      </c>
      <c r="AB52" s="16">
        <f>Z52*31</f>
        <v>11307.854066381384</v>
      </c>
      <c r="AC52" s="16">
        <f>AA52*31</f>
        <v>130066.9801345536</v>
      </c>
    </row>
    <row r="53" spans="1:29" hidden="1" x14ac:dyDescent="0.25">
      <c r="A53" s="15" t="s">
        <v>1</v>
      </c>
      <c r="B53" s="15" t="s">
        <v>14</v>
      </c>
      <c r="C53" s="15" t="s">
        <v>2</v>
      </c>
      <c r="D53" s="15">
        <v>2.7698173000000001</v>
      </c>
      <c r="E53" s="15">
        <v>527.3661975</v>
      </c>
      <c r="F53" s="15">
        <v>0.26865</v>
      </c>
      <c r="G53" s="7"/>
      <c r="H53" s="7"/>
      <c r="I53" s="7"/>
      <c r="J53" s="7">
        <v>8.3140000000000001</v>
      </c>
      <c r="K53" s="15">
        <v>8.4</v>
      </c>
      <c r="L53" s="2">
        <f t="shared" si="2"/>
        <v>281.54999999999995</v>
      </c>
      <c r="M53" s="15">
        <v>1027</v>
      </c>
      <c r="N53" s="2">
        <f t="shared" si="0"/>
        <v>102700</v>
      </c>
      <c r="O53" s="2">
        <v>9.4999999999999998E-3</v>
      </c>
      <c r="P53" s="2">
        <v>0.12</v>
      </c>
      <c r="Q53" s="2">
        <v>86400</v>
      </c>
      <c r="R53" s="2"/>
      <c r="S53" s="2"/>
      <c r="T53" s="22"/>
      <c r="U53" s="15"/>
      <c r="V53" s="15"/>
      <c r="W53" s="15"/>
      <c r="X53" s="15"/>
      <c r="Y53" s="15">
        <v>14169</v>
      </c>
      <c r="Z53" s="16"/>
      <c r="AA53" s="16"/>
      <c r="AB53" s="16"/>
      <c r="AC53" s="16"/>
    </row>
    <row r="54" spans="1:29" hidden="1" x14ac:dyDescent="0.25">
      <c r="A54" s="15" t="s">
        <v>3</v>
      </c>
      <c r="B54" s="15" t="s">
        <v>14</v>
      </c>
      <c r="C54" s="15" t="s">
        <v>2</v>
      </c>
      <c r="D54" s="15">
        <v>37.232530349999998</v>
      </c>
      <c r="E54" s="15">
        <v>1375.2586725000001</v>
      </c>
      <c r="F54" s="15">
        <v>0.26346249999999999</v>
      </c>
      <c r="G54" s="7">
        <f t="shared" si="16"/>
        <v>34.462713049999998</v>
      </c>
      <c r="H54" s="7">
        <f>E54-E53</f>
        <v>847.8924750000001</v>
      </c>
      <c r="I54" s="7">
        <f t="shared" ref="I54" si="82">F54-F53</f>
        <v>-5.1875000000000115E-3</v>
      </c>
      <c r="J54" s="7">
        <v>8.3140000000000001</v>
      </c>
      <c r="K54" s="15">
        <v>8.4</v>
      </c>
      <c r="L54" s="2">
        <f t="shared" si="2"/>
        <v>281.54999999999995</v>
      </c>
      <c r="M54" s="15">
        <v>1027</v>
      </c>
      <c r="N54" s="2">
        <f t="shared" si="0"/>
        <v>102700</v>
      </c>
      <c r="O54" s="2">
        <v>9.4999999999999998E-3</v>
      </c>
      <c r="P54" s="2">
        <v>0.12</v>
      </c>
      <c r="Q54" s="2">
        <v>86400</v>
      </c>
      <c r="R54" s="2">
        <f>((G54*O54*N54)/(J54*L54*P54*Q54))*10^6</f>
        <v>1385.4248476578077</v>
      </c>
      <c r="S54" s="2">
        <f>((H54*O54*N54)/(J54*L54*P54*Q54))*10^6</f>
        <v>34085.862633704543</v>
      </c>
      <c r="T54" s="22">
        <f>((I54*O54*N54)/(J54*L54*P54*Q54))*10^6</f>
        <v>-0.2085410799433533</v>
      </c>
      <c r="U54" s="7">
        <f t="shared" si="6"/>
        <v>2.2222214556431232E-2</v>
      </c>
      <c r="V54" s="7">
        <f t="shared" si="3"/>
        <v>1.5001188145093367</v>
      </c>
      <c r="W54" s="28">
        <f t="shared" ref="W54:W55" si="83">U54*31</f>
        <v>0.68888865124936816</v>
      </c>
      <c r="X54" s="28">
        <f t="shared" ref="X54:X55" si="84">V54*31</f>
        <v>46.503683249789439</v>
      </c>
      <c r="Y54" s="15">
        <v>14169</v>
      </c>
      <c r="Z54" s="16">
        <f t="shared" si="9"/>
        <v>314.8665580500741</v>
      </c>
      <c r="AA54" s="16">
        <f t="shared" si="4"/>
        <v>21255.183482782792</v>
      </c>
      <c r="AB54" s="16">
        <f>Z54*31</f>
        <v>9760.8632995522967</v>
      </c>
      <c r="AC54" s="16">
        <f>AA54*31</f>
        <v>658910.68796626653</v>
      </c>
    </row>
    <row r="55" spans="1:29" x14ac:dyDescent="0.25">
      <c r="A55" s="15" t="s">
        <v>4</v>
      </c>
      <c r="B55" s="15" t="s">
        <v>14</v>
      </c>
      <c r="C55" s="15" t="s">
        <v>2</v>
      </c>
      <c r="D55" s="15">
        <v>257.59007233333341</v>
      </c>
      <c r="E55" s="15">
        <v>1309.585863333333</v>
      </c>
      <c r="F55" s="15">
        <v>0.25716666666666671</v>
      </c>
      <c r="G55" s="7">
        <f t="shared" ref="G55" si="85">D55-D53</f>
        <v>254.82025503333341</v>
      </c>
      <c r="H55" s="7">
        <f t="shared" ref="H55" si="86">E55-E53</f>
        <v>782.21966583333301</v>
      </c>
      <c r="I55" s="7">
        <f t="shared" si="1"/>
        <v>-1.148333333333329E-2</v>
      </c>
      <c r="J55" s="7">
        <v>8.3140000000000001</v>
      </c>
      <c r="K55" s="15">
        <v>8.4</v>
      </c>
      <c r="L55" s="2">
        <f t="shared" si="2"/>
        <v>281.54999999999995</v>
      </c>
      <c r="M55" s="15">
        <v>1027</v>
      </c>
      <c r="N55" s="2">
        <f t="shared" si="0"/>
        <v>102700</v>
      </c>
      <c r="O55" s="2">
        <v>9.4999999999999998E-3</v>
      </c>
      <c r="P55" s="2">
        <v>0.12</v>
      </c>
      <c r="Q55" s="2">
        <v>86400</v>
      </c>
      <c r="R55" s="2">
        <f>((G55*O55*N55)/(J55*L55*P55*Q55))*10^6</f>
        <v>10243.95010623459</v>
      </c>
      <c r="S55" s="2">
        <f>((H55*O55*N55)/(J55*L55*P55*Q55))*10^6</f>
        <v>31445.770383770956</v>
      </c>
      <c r="T55" s="22">
        <f>((I55*O55*N55)/(J55*L55*P55*Q55))*10^6</f>
        <v>-0.46163792475813509</v>
      </c>
      <c r="U55" s="29">
        <f t="shared" si="6"/>
        <v>0.16431295970400281</v>
      </c>
      <c r="V55" s="29">
        <f t="shared" si="3"/>
        <v>1.3839283545897598</v>
      </c>
      <c r="W55" s="28">
        <f t="shared" si="83"/>
        <v>5.0937017508240867</v>
      </c>
      <c r="X55" s="28">
        <f t="shared" si="84"/>
        <v>42.901778992282551</v>
      </c>
      <c r="Y55" s="15">
        <v>14169</v>
      </c>
      <c r="Z55" s="16">
        <f t="shared" si="9"/>
        <v>2328.1503260460158</v>
      </c>
      <c r="AA55" s="16">
        <f t="shared" si="4"/>
        <v>19608.880856182306</v>
      </c>
      <c r="AB55" s="16">
        <f>Z55*31</f>
        <v>72172.660107426491</v>
      </c>
      <c r="AC55" s="16">
        <f>AA55*31</f>
        <v>607875.30654165149</v>
      </c>
    </row>
    <row r="56" spans="1:29" hidden="1" x14ac:dyDescent="0.25">
      <c r="A56" s="14" t="s">
        <v>1</v>
      </c>
      <c r="B56" s="14" t="s">
        <v>20</v>
      </c>
      <c r="C56" s="14" t="s">
        <v>5</v>
      </c>
      <c r="D56" s="14">
        <v>5.0991496000000014</v>
      </c>
      <c r="E56" s="14">
        <v>502.65528499999999</v>
      </c>
      <c r="F56" s="14">
        <v>0.32969999999999999</v>
      </c>
      <c r="G56" s="8"/>
      <c r="H56" s="8"/>
      <c r="I56" s="8"/>
      <c r="J56" s="8">
        <v>8.3140000000000001</v>
      </c>
      <c r="K56" s="14">
        <v>7.8</v>
      </c>
      <c r="L56" s="12">
        <f t="shared" si="2"/>
        <v>280.95</v>
      </c>
      <c r="M56" s="14">
        <v>999</v>
      </c>
      <c r="N56" s="2">
        <f t="shared" si="0"/>
        <v>99900</v>
      </c>
      <c r="O56" s="3">
        <v>9.4999999999999998E-3</v>
      </c>
      <c r="P56" s="3">
        <v>0.12</v>
      </c>
      <c r="Q56" s="3">
        <v>86400</v>
      </c>
      <c r="R56" s="3"/>
      <c r="S56" s="3"/>
      <c r="T56" s="23"/>
      <c r="U56" s="15"/>
      <c r="V56" s="15"/>
      <c r="W56" s="15"/>
      <c r="X56" s="15"/>
      <c r="Y56" s="14">
        <v>823</v>
      </c>
      <c r="Z56" s="16"/>
      <c r="AA56" s="16"/>
      <c r="AB56" s="17"/>
      <c r="AC56" s="17"/>
    </row>
    <row r="57" spans="1:29" s="17" customFormat="1" hidden="1" x14ac:dyDescent="0.25">
      <c r="A57" s="17" t="s">
        <v>3</v>
      </c>
      <c r="B57" s="17" t="s">
        <v>20</v>
      </c>
      <c r="C57" s="17" t="s">
        <v>5</v>
      </c>
      <c r="D57" s="17">
        <v>41.211062300000002</v>
      </c>
      <c r="E57" s="17">
        <v>1201.15462</v>
      </c>
      <c r="F57" s="17">
        <v>0.15012500000000001</v>
      </c>
      <c r="G57" s="17">
        <f>D57-D56</f>
        <v>36.111912699999998</v>
      </c>
      <c r="H57" s="17">
        <f t="shared" si="17"/>
        <v>698.49933499999997</v>
      </c>
      <c r="I57" s="17">
        <f t="shared" ref="I57" si="87">F57-F56</f>
        <v>-0.17957499999999998</v>
      </c>
      <c r="J57" s="17">
        <v>8.3140000000000001</v>
      </c>
      <c r="K57" s="17">
        <v>7.8</v>
      </c>
      <c r="L57" s="17">
        <f t="shared" si="2"/>
        <v>280.95</v>
      </c>
      <c r="M57" s="17">
        <v>999</v>
      </c>
      <c r="N57" s="17">
        <f t="shared" si="0"/>
        <v>99900</v>
      </c>
      <c r="O57" s="17">
        <v>9.4999999999999998E-3</v>
      </c>
      <c r="P57" s="17">
        <v>0.12</v>
      </c>
      <c r="Q57" s="17">
        <v>86400</v>
      </c>
      <c r="R57" s="17">
        <f>((G57*O57*N57)/(J57*L57*P57*Q57))*10^6</f>
        <v>1415.1599857748017</v>
      </c>
      <c r="S57" s="17">
        <f>((H57*O57*N57)/(J57*L57*P57*Q57))*10^6</f>
        <v>27372.914782835869</v>
      </c>
      <c r="T57" s="17">
        <f>((I57*O57*N57)/(J57*L57*P57*Q57))*10^6</f>
        <v>-7.0372166812839581</v>
      </c>
      <c r="U57" s="17">
        <f t="shared" si="6"/>
        <v>2.2699166171827819E-2</v>
      </c>
      <c r="V57" s="17">
        <f t="shared" si="3"/>
        <v>1.2046819795926065</v>
      </c>
      <c r="W57" s="17">
        <f>U57*30</f>
        <v>0.68097498515483457</v>
      </c>
      <c r="X57" s="17">
        <f>V57*30</f>
        <v>36.140459387778193</v>
      </c>
      <c r="Y57" s="17">
        <v>823</v>
      </c>
      <c r="Z57" s="17">
        <f t="shared" si="9"/>
        <v>18.681413759414294</v>
      </c>
      <c r="AA57" s="17">
        <f t="shared" si="4"/>
        <v>991.45326920471518</v>
      </c>
      <c r="AB57" s="17">
        <f>Z57*30</f>
        <v>560.44241278242885</v>
      </c>
      <c r="AC57" s="17">
        <f>AA57*30</f>
        <v>29743.598076141454</v>
      </c>
    </row>
    <row r="58" spans="1:29" s="17" customFormat="1" x14ac:dyDescent="0.25">
      <c r="A58" s="17" t="s">
        <v>4</v>
      </c>
      <c r="B58" s="17" t="s">
        <v>20</v>
      </c>
      <c r="C58" s="17" t="s">
        <v>5</v>
      </c>
      <c r="D58" s="17">
        <v>93.99759419999998</v>
      </c>
      <c r="E58" s="17">
        <v>3688.2781049999999</v>
      </c>
      <c r="F58" s="17">
        <v>0.35860833333333342</v>
      </c>
      <c r="G58" s="17">
        <f t="shared" ref="G58" si="88">D58-D56</f>
        <v>88.898444599999976</v>
      </c>
      <c r="H58" s="17">
        <f>E58-E56</f>
        <v>3185.62282</v>
      </c>
      <c r="I58" s="17">
        <f t="shared" si="1"/>
        <v>2.8908333333333425E-2</v>
      </c>
      <c r="J58" s="17">
        <v>8.3140000000000001</v>
      </c>
      <c r="K58" s="17">
        <v>7.8</v>
      </c>
      <c r="L58" s="17">
        <f t="shared" si="2"/>
        <v>280.95</v>
      </c>
      <c r="M58" s="17">
        <v>999</v>
      </c>
      <c r="N58" s="17">
        <f t="shared" si="0"/>
        <v>99900</v>
      </c>
      <c r="O58" s="17">
        <v>9.4999999999999998E-3</v>
      </c>
      <c r="P58" s="17">
        <v>0.12</v>
      </c>
      <c r="Q58" s="17">
        <v>86400</v>
      </c>
      <c r="R58" s="17">
        <f>((G58*O58*N58)/(J58*L58*P58*Q58))*10^6</f>
        <v>3483.7678812714335</v>
      </c>
      <c r="S58" s="17">
        <f>((H58*O58*N58)/(J58*L58*P58*Q58))*10^6</f>
        <v>124838.74731551076</v>
      </c>
      <c r="T58" s="17">
        <f>((I58*O58*N58)/(J58*L58*P58*Q58))*10^6</f>
        <v>1.1328648506832857</v>
      </c>
      <c r="U58" s="30">
        <f t="shared" si="6"/>
        <v>5.587963681559379E-2</v>
      </c>
      <c r="V58" s="30">
        <f t="shared" si="3"/>
        <v>5.4941532693556283</v>
      </c>
      <c r="W58" s="17">
        <f>U58*30</f>
        <v>1.6763891044678136</v>
      </c>
      <c r="X58" s="17">
        <f>V58*30</f>
        <v>164.82459808066886</v>
      </c>
      <c r="Y58" s="17">
        <v>823</v>
      </c>
      <c r="Z58" s="17">
        <f t="shared" si="9"/>
        <v>45.988941099233692</v>
      </c>
      <c r="AA58" s="17">
        <f t="shared" si="4"/>
        <v>4521.688140679682</v>
      </c>
      <c r="AB58" s="17">
        <f>Z58*30</f>
        <v>1379.6682329770108</v>
      </c>
      <c r="AC58" s="17">
        <f>AA58*30</f>
        <v>135650.64422039047</v>
      </c>
    </row>
    <row r="59" spans="1:29" s="17" customFormat="1" hidden="1" x14ac:dyDescent="0.25">
      <c r="A59" s="17" t="s">
        <v>1</v>
      </c>
      <c r="B59" s="17" t="s">
        <v>16</v>
      </c>
      <c r="C59" s="17" t="s">
        <v>5</v>
      </c>
      <c r="D59" s="20">
        <v>7.5630084000000002</v>
      </c>
      <c r="E59" s="20">
        <v>512.94617500000004</v>
      </c>
      <c r="J59" s="17">
        <v>8.3140000000000001</v>
      </c>
      <c r="K59" s="17">
        <v>7.8</v>
      </c>
      <c r="L59" s="17">
        <f t="shared" si="2"/>
        <v>280.95</v>
      </c>
      <c r="M59" s="17">
        <v>999</v>
      </c>
      <c r="N59" s="17">
        <f t="shared" si="0"/>
        <v>99900</v>
      </c>
      <c r="O59" s="17">
        <v>9.4999999999999998E-3</v>
      </c>
      <c r="P59" s="17">
        <v>0.12</v>
      </c>
      <c r="Q59" s="17">
        <v>86400</v>
      </c>
      <c r="U59" s="30"/>
      <c r="V59" s="30"/>
      <c r="Y59" s="17">
        <v>16277</v>
      </c>
    </row>
    <row r="60" spans="1:29" s="17" customFormat="1" hidden="1" x14ac:dyDescent="0.25">
      <c r="A60" s="17" t="s">
        <v>3</v>
      </c>
      <c r="B60" s="17" t="s">
        <v>16</v>
      </c>
      <c r="C60" s="17" t="s">
        <v>5</v>
      </c>
      <c r="D60" s="20">
        <v>27.009587799999998</v>
      </c>
      <c r="E60" s="20">
        <v>898.97676000000001</v>
      </c>
      <c r="G60" s="17">
        <f>D60-D59</f>
        <v>19.446579399999997</v>
      </c>
      <c r="H60" s="17">
        <f>E60-E59</f>
        <v>386.03058499999997</v>
      </c>
      <c r="J60" s="17">
        <v>8.3140000000000001</v>
      </c>
      <c r="K60" s="17">
        <v>7.8</v>
      </c>
      <c r="L60" s="17">
        <f t="shared" si="2"/>
        <v>280.95</v>
      </c>
      <c r="M60" s="17">
        <v>999</v>
      </c>
      <c r="N60" s="17">
        <f t="shared" si="0"/>
        <v>99900</v>
      </c>
      <c r="O60" s="17">
        <v>9.4999999999999998E-3</v>
      </c>
      <c r="P60" s="17">
        <v>0.12</v>
      </c>
      <c r="Q60" s="17">
        <v>86400</v>
      </c>
      <c r="R60" s="17">
        <f t="shared" ref="R60:R61" si="89">((G60*O60*N60)/(J60*L60*P60*Q60))*10^6</f>
        <v>762.0759735352525</v>
      </c>
      <c r="S60" s="17">
        <f t="shared" ref="S60:S61" si="90">((H60*O60*N60)/(J60*L60*P60*Q60))*10^6</f>
        <v>15127.83445495088</v>
      </c>
      <c r="U60" s="30">
        <f t="shared" si="6"/>
        <v>1.2223698615505449E-2</v>
      </c>
      <c r="V60" s="30">
        <f t="shared" si="3"/>
        <v>0.6657759943623881</v>
      </c>
      <c r="W60" s="17">
        <f t="shared" ref="W60:W61" si="91">U60*30</f>
        <v>0.36671095846516344</v>
      </c>
      <c r="X60" s="17">
        <f t="shared" ref="X60:X61" si="92">V60*30</f>
        <v>19.973279830871643</v>
      </c>
      <c r="Y60" s="17">
        <v>16277</v>
      </c>
      <c r="Z60" s="17">
        <f t="shared" si="9"/>
        <v>198.96514236458219</v>
      </c>
      <c r="AA60" s="17">
        <f t="shared" si="4"/>
        <v>10836.835860236592</v>
      </c>
      <c r="AB60" s="17">
        <f t="shared" ref="AB60:AB61" si="93">Z60*30</f>
        <v>5968.9542709374655</v>
      </c>
      <c r="AC60" s="17">
        <f t="shared" ref="AC60:AC61" si="94">AA60*30</f>
        <v>325105.07580709772</v>
      </c>
    </row>
    <row r="61" spans="1:29" s="17" customFormat="1" x14ac:dyDescent="0.25">
      <c r="A61" s="17" t="s">
        <v>4</v>
      </c>
      <c r="B61" s="17" t="s">
        <v>16</v>
      </c>
      <c r="C61" s="17" t="s">
        <v>5</v>
      </c>
      <c r="D61" s="20">
        <v>162.70214286666669</v>
      </c>
      <c r="E61" s="20">
        <v>977.12020750000011</v>
      </c>
      <c r="G61" s="17">
        <f>D61-D59</f>
        <v>155.13913446666669</v>
      </c>
      <c r="H61" s="17">
        <f>E61-E59</f>
        <v>464.17403250000007</v>
      </c>
      <c r="J61" s="17">
        <v>8.3140000000000001</v>
      </c>
      <c r="K61" s="17">
        <v>7.8</v>
      </c>
      <c r="L61" s="17">
        <f t="shared" si="2"/>
        <v>280.95</v>
      </c>
      <c r="M61" s="17">
        <v>999</v>
      </c>
      <c r="N61" s="17">
        <f t="shared" si="0"/>
        <v>99900</v>
      </c>
      <c r="O61" s="17">
        <v>9.4999999999999998E-3</v>
      </c>
      <c r="P61" s="17">
        <v>0.12</v>
      </c>
      <c r="Q61" s="17">
        <v>86400</v>
      </c>
      <c r="R61" s="17">
        <f t="shared" si="89"/>
        <v>6079.6196853057609</v>
      </c>
      <c r="S61" s="17">
        <f t="shared" si="90"/>
        <v>18190.133618420394</v>
      </c>
      <c r="U61" s="30">
        <f t="shared" si="6"/>
        <v>9.7517099752304395E-2</v>
      </c>
      <c r="V61" s="30">
        <f t="shared" si="3"/>
        <v>0.80054778054668141</v>
      </c>
      <c r="W61" s="17">
        <f t="shared" si="91"/>
        <v>2.9255129925691317</v>
      </c>
      <c r="X61" s="17">
        <f t="shared" si="92"/>
        <v>24.016433416400442</v>
      </c>
      <c r="Y61" s="17">
        <v>16277</v>
      </c>
      <c r="Z61" s="17">
        <f t="shared" si="9"/>
        <v>1587.2858326682585</v>
      </c>
      <c r="AA61" s="17">
        <f t="shared" si="4"/>
        <v>13030.516223958333</v>
      </c>
      <c r="AB61" s="17">
        <f t="shared" si="93"/>
        <v>47618.574980047757</v>
      </c>
      <c r="AC61" s="17">
        <f t="shared" si="94"/>
        <v>390915.48671874998</v>
      </c>
    </row>
    <row r="62" spans="1:29" s="17" customFormat="1" hidden="1" x14ac:dyDescent="0.25">
      <c r="A62" s="17" t="s">
        <v>1</v>
      </c>
      <c r="B62" s="17" t="s">
        <v>21</v>
      </c>
      <c r="C62" s="17" t="s">
        <v>5</v>
      </c>
      <c r="D62" s="17">
        <v>3.3848296000000002</v>
      </c>
      <c r="E62" s="17">
        <v>498.88924750000001</v>
      </c>
      <c r="F62" s="17">
        <v>0.29959999999999998</v>
      </c>
      <c r="J62" s="17">
        <v>8.3140000000000001</v>
      </c>
      <c r="K62" s="17">
        <v>7.8</v>
      </c>
      <c r="L62" s="17">
        <f t="shared" si="2"/>
        <v>280.95</v>
      </c>
      <c r="M62" s="17">
        <v>999</v>
      </c>
      <c r="N62" s="17">
        <f t="shared" si="0"/>
        <v>99900</v>
      </c>
      <c r="O62" s="17">
        <v>9.4999999999999998E-3</v>
      </c>
      <c r="P62" s="17">
        <v>0.12</v>
      </c>
      <c r="Q62" s="17">
        <v>86400</v>
      </c>
      <c r="Y62" s="17">
        <v>1188</v>
      </c>
    </row>
    <row r="63" spans="1:29" s="17" customFormat="1" hidden="1" x14ac:dyDescent="0.25">
      <c r="A63" s="17" t="s">
        <v>3</v>
      </c>
      <c r="B63" s="17" t="s">
        <v>21</v>
      </c>
      <c r="C63" s="17" t="s">
        <v>5</v>
      </c>
      <c r="D63" s="17">
        <v>23.304513700000001</v>
      </c>
      <c r="E63" s="17">
        <v>1447.1139862499999</v>
      </c>
      <c r="F63" s="17">
        <v>0.24390000000000001</v>
      </c>
      <c r="G63" s="17">
        <f>D63-D62</f>
        <v>19.919684100000001</v>
      </c>
      <c r="H63" s="17">
        <f t="shared" si="17"/>
        <v>948.22473874999991</v>
      </c>
      <c r="I63" s="17">
        <f t="shared" ref="I63" si="95">F63-F62</f>
        <v>-5.5699999999999972E-2</v>
      </c>
      <c r="J63" s="17">
        <v>8.3140000000000001</v>
      </c>
      <c r="K63" s="17">
        <v>7.8</v>
      </c>
      <c r="L63" s="17">
        <f t="shared" si="2"/>
        <v>280.95</v>
      </c>
      <c r="M63" s="17">
        <v>999</v>
      </c>
      <c r="N63" s="17">
        <f t="shared" si="0"/>
        <v>99900</v>
      </c>
      <c r="O63" s="17">
        <v>9.4999999999999998E-3</v>
      </c>
      <c r="P63" s="17">
        <v>0.12</v>
      </c>
      <c r="Q63" s="17">
        <v>86400</v>
      </c>
      <c r="R63" s="17">
        <f>((G63*O63*N63)/(J63*L63*P63*Q63))*10^6</f>
        <v>780.61608372227113</v>
      </c>
      <c r="S63" s="17">
        <f>((H63*O63*N63)/(J63*L63*P63*Q63))*10^6</f>
        <v>37159.197823403163</v>
      </c>
      <c r="T63" s="17">
        <f>((I63*O63*N63)/(J63*L63*P63*Q63))*10^6</f>
        <v>-2.1827813957817974</v>
      </c>
      <c r="U63" s="17">
        <f t="shared" si="6"/>
        <v>1.2521081982905228E-2</v>
      </c>
      <c r="V63" s="17">
        <f t="shared" si="3"/>
        <v>1.6353762962079732</v>
      </c>
      <c r="W63" s="17">
        <f t="shared" ref="W63:W64" si="96">U63*30</f>
        <v>0.37563245948715684</v>
      </c>
      <c r="X63" s="17">
        <f t="shared" ref="X63:X64" si="97">V63*30</f>
        <v>49.061288886239197</v>
      </c>
      <c r="Y63" s="17">
        <v>1188</v>
      </c>
      <c r="Z63" s="17">
        <f t="shared" si="9"/>
        <v>14.87504539569141</v>
      </c>
      <c r="AA63" s="17">
        <f t="shared" si="4"/>
        <v>1942.8270398950722</v>
      </c>
      <c r="AB63" s="17">
        <f>Z63*30</f>
        <v>446.2513618707423</v>
      </c>
      <c r="AC63" s="17">
        <f>AA63*30</f>
        <v>58284.811196852163</v>
      </c>
    </row>
    <row r="64" spans="1:29" s="17" customFormat="1" x14ac:dyDescent="0.25">
      <c r="A64" s="17" t="s">
        <v>4</v>
      </c>
      <c r="B64" s="17" t="s">
        <v>21</v>
      </c>
      <c r="C64" s="17" t="s">
        <v>5</v>
      </c>
      <c r="D64" s="17">
        <v>32.568667233333343</v>
      </c>
      <c r="E64" s="17">
        <v>2458.8623383333329</v>
      </c>
      <c r="F64" s="17">
        <v>0.28520000000000001</v>
      </c>
      <c r="G64" s="17">
        <f t="shared" ref="G64" si="98">D64-D62</f>
        <v>29.183837633333344</v>
      </c>
      <c r="H64" s="17">
        <f>E64-E62</f>
        <v>1959.9730908333329</v>
      </c>
      <c r="I64" s="17">
        <f t="shared" si="1"/>
        <v>-1.4399999999999968E-2</v>
      </c>
      <c r="J64" s="17">
        <v>8.3140000000000001</v>
      </c>
      <c r="K64" s="17">
        <v>7.8</v>
      </c>
      <c r="L64" s="17">
        <f t="shared" si="2"/>
        <v>280.95</v>
      </c>
      <c r="M64" s="17">
        <v>999</v>
      </c>
      <c r="N64" s="17">
        <f t="shared" si="0"/>
        <v>99900</v>
      </c>
      <c r="O64" s="17">
        <v>9.4999999999999998E-3</v>
      </c>
      <c r="P64" s="17">
        <v>0.12</v>
      </c>
      <c r="Q64" s="17">
        <v>86400</v>
      </c>
      <c r="R64" s="17">
        <f>((G64*O64*N64)/(J64*L64*P64*Q64))*10^6</f>
        <v>1143.6613616437476</v>
      </c>
      <c r="S64" s="17">
        <f>((H64*O64*N64)/(J64*L64*P64*Q64))*10^6</f>
        <v>76807.770177808765</v>
      </c>
      <c r="T64" s="17">
        <f>((I64*O64*N64)/(J64*L64*P64*Q64))*10^6</f>
        <v>-0.56430973248218719</v>
      </c>
      <c r="U64" s="30">
        <f t="shared" si="6"/>
        <v>1.8344328240765709E-2</v>
      </c>
      <c r="V64" s="30">
        <f t="shared" si="3"/>
        <v>3.3803099655253637</v>
      </c>
      <c r="W64" s="17">
        <f t="shared" si="96"/>
        <v>0.55032984722297129</v>
      </c>
      <c r="X64" s="17">
        <f t="shared" si="97"/>
        <v>101.40929896576091</v>
      </c>
      <c r="Y64" s="17">
        <v>1188</v>
      </c>
      <c r="Z64" s="17">
        <f t="shared" si="9"/>
        <v>21.793061950029664</v>
      </c>
      <c r="AA64" s="17">
        <f t="shared" si="4"/>
        <v>4015.8082390441318</v>
      </c>
      <c r="AB64" s="17">
        <f>Z64*30</f>
        <v>653.79185850088993</v>
      </c>
      <c r="AC64" s="17">
        <f>AA64*30</f>
        <v>120474.24717132395</v>
      </c>
    </row>
    <row r="65" spans="1:29" s="17" customFormat="1" hidden="1" x14ac:dyDescent="0.25">
      <c r="A65" s="17" t="s">
        <v>1</v>
      </c>
      <c r="B65" s="17" t="s">
        <v>22</v>
      </c>
      <c r="C65" s="17" t="s">
        <v>5</v>
      </c>
      <c r="D65" s="17">
        <v>4.1169871000000002</v>
      </c>
      <c r="E65" s="17">
        <v>470.50420750000001</v>
      </c>
      <c r="F65" s="17">
        <v>0.28957500000000003</v>
      </c>
      <c r="J65" s="17">
        <v>8.3140000000000001</v>
      </c>
      <c r="K65" s="17">
        <v>7.8</v>
      </c>
      <c r="L65" s="17">
        <f t="shared" si="2"/>
        <v>280.95</v>
      </c>
      <c r="M65" s="17">
        <v>999</v>
      </c>
      <c r="N65" s="17">
        <f t="shared" si="0"/>
        <v>99900</v>
      </c>
      <c r="O65" s="17">
        <v>9.4999999999999998E-3</v>
      </c>
      <c r="P65" s="17">
        <v>0.12</v>
      </c>
      <c r="Q65" s="17">
        <v>86400</v>
      </c>
      <c r="Y65" s="17">
        <v>2127</v>
      </c>
    </row>
    <row r="66" spans="1:29" s="17" customFormat="1" hidden="1" x14ac:dyDescent="0.25">
      <c r="A66" s="17" t="s">
        <v>3</v>
      </c>
      <c r="B66" s="17" t="s">
        <v>22</v>
      </c>
      <c r="C66" s="17" t="s">
        <v>5</v>
      </c>
      <c r="D66" s="17">
        <v>950.3556734</v>
      </c>
      <c r="E66" s="17">
        <v>3787.0679725</v>
      </c>
      <c r="F66" s="17">
        <v>0.12816250000000001</v>
      </c>
      <c r="G66" s="17">
        <f t="shared" si="16"/>
        <v>946.23868630000004</v>
      </c>
      <c r="H66" s="17">
        <f t="shared" si="17"/>
        <v>3316.5637649999999</v>
      </c>
      <c r="I66" s="17">
        <f t="shared" ref="I66" si="99">F66-F65</f>
        <v>-0.16141250000000001</v>
      </c>
      <c r="J66" s="17">
        <v>8.3140000000000001</v>
      </c>
      <c r="K66" s="17">
        <v>7.8</v>
      </c>
      <c r="L66" s="17">
        <f t="shared" si="2"/>
        <v>280.95</v>
      </c>
      <c r="M66" s="17">
        <v>999</v>
      </c>
      <c r="N66" s="17">
        <f t="shared" si="0"/>
        <v>99900</v>
      </c>
      <c r="O66" s="17">
        <v>9.4999999999999998E-3</v>
      </c>
      <c r="P66" s="17">
        <v>0.12</v>
      </c>
      <c r="Q66" s="17">
        <v>86400</v>
      </c>
      <c r="R66" s="17">
        <f>((G66*O66*N66)/(J66*L66*P66*Q66))*10^6</f>
        <v>37081.368050711833</v>
      </c>
      <c r="S66" s="17">
        <f>((H66*O66*N66)/(J66*L66*P66*Q66))*10^6</f>
        <v>129970.08409633818</v>
      </c>
      <c r="T66" s="17">
        <f>((I66*O66*N66)/(J66*L66*P66*Q66))*10^6</f>
        <v>-6.3254614371028648</v>
      </c>
      <c r="U66" s="17">
        <f t="shared" si="6"/>
        <v>0.59478514353341783</v>
      </c>
      <c r="V66" s="17">
        <f t="shared" si="3"/>
        <v>5.7199834010798432</v>
      </c>
      <c r="W66" s="17">
        <f t="shared" ref="W66:W67" si="100">U66*30</f>
        <v>17.843554306002535</v>
      </c>
      <c r="X66" s="17">
        <f t="shared" ref="X66:X67" si="101">V66*30</f>
        <v>171.59950203239529</v>
      </c>
      <c r="Y66" s="17">
        <v>2127</v>
      </c>
      <c r="Z66" s="17">
        <f t="shared" si="9"/>
        <v>1265.1080002955798</v>
      </c>
      <c r="AA66" s="17">
        <f t="shared" si="4"/>
        <v>12166.404694096826</v>
      </c>
      <c r="AB66" s="17">
        <f>Z66*30</f>
        <v>37953.240008867397</v>
      </c>
      <c r="AC66" s="17">
        <f>AA66*30</f>
        <v>364992.14082290477</v>
      </c>
    </row>
    <row r="67" spans="1:29" s="17" customFormat="1" x14ac:dyDescent="0.25">
      <c r="A67" s="17" t="s">
        <v>4</v>
      </c>
      <c r="B67" s="17" t="s">
        <v>22</v>
      </c>
      <c r="C67" s="17" t="s">
        <v>5</v>
      </c>
      <c r="D67" s="17">
        <v>718.48555990000011</v>
      </c>
      <c r="E67" s="17">
        <v>4262.5581291666667</v>
      </c>
      <c r="F67" s="17">
        <v>0.1741583333333333</v>
      </c>
      <c r="G67" s="17">
        <f t="shared" ref="G67" si="102">D67-D65</f>
        <v>714.36857280000015</v>
      </c>
      <c r="H67" s="17">
        <f t="shared" ref="H67" si="103">E67-E65</f>
        <v>3792.0539216666666</v>
      </c>
      <c r="I67" s="17">
        <f t="shared" si="1"/>
        <v>-0.11541666666666672</v>
      </c>
      <c r="J67" s="17">
        <v>8.3140000000000001</v>
      </c>
      <c r="K67" s="17">
        <v>7.8</v>
      </c>
      <c r="L67" s="17">
        <f t="shared" ref="L67:L128" si="104">K67+273.15</f>
        <v>280.95</v>
      </c>
      <c r="M67" s="17">
        <v>999</v>
      </c>
      <c r="N67" s="17">
        <f t="shared" si="0"/>
        <v>99900</v>
      </c>
      <c r="O67" s="17">
        <v>9.4999999999999998E-3</v>
      </c>
      <c r="P67" s="17">
        <v>0.12</v>
      </c>
      <c r="Q67" s="17">
        <v>86400</v>
      </c>
      <c r="R67" s="17">
        <f>((G67*O67*N67)/(J67*L67*P67*Q67))*10^6</f>
        <v>27994.801264614642</v>
      </c>
      <c r="S67" s="17">
        <f>((H67*O67*N67)/(J67*L67*P67*Q67))*10^6</f>
        <v>148603.67597873264</v>
      </c>
      <c r="T67" s="17">
        <f>((I67*O67*N67)/(J67*L67*P67*Q67))*10^6</f>
        <v>-4.5229686312953206</v>
      </c>
      <c r="U67" s="30">
        <f t="shared" si="6"/>
        <v>0.44903661228441877</v>
      </c>
      <c r="V67" s="30">
        <f t="shared" si="3"/>
        <v>6.5400477798240235</v>
      </c>
      <c r="W67" s="17">
        <f t="shared" si="100"/>
        <v>13.471098368532562</v>
      </c>
      <c r="X67" s="17">
        <f t="shared" si="101"/>
        <v>196.20143339472071</v>
      </c>
      <c r="Y67" s="17">
        <v>2127</v>
      </c>
      <c r="Z67" s="17">
        <f t="shared" si="9"/>
        <v>955.10087432895875</v>
      </c>
      <c r="AA67" s="17">
        <f t="shared" si="4"/>
        <v>13910.681627685699</v>
      </c>
      <c r="AB67" s="17">
        <f>Z67*30</f>
        <v>28653.026229868763</v>
      </c>
      <c r="AC67" s="17">
        <f>AA67*30</f>
        <v>417320.44883057097</v>
      </c>
    </row>
    <row r="68" spans="1:29" s="17" customFormat="1" hidden="1" x14ac:dyDescent="0.25">
      <c r="A68" s="17" t="s">
        <v>1</v>
      </c>
      <c r="B68" s="17" t="s">
        <v>19</v>
      </c>
      <c r="C68" s="17" t="s">
        <v>5</v>
      </c>
      <c r="D68" s="17">
        <v>2.0193260999999998</v>
      </c>
      <c r="E68" s="17">
        <v>356.33027249999998</v>
      </c>
      <c r="F68" s="17">
        <v>0.287325</v>
      </c>
      <c r="J68" s="17">
        <v>8.3140000000000001</v>
      </c>
      <c r="K68" s="17">
        <v>7.8</v>
      </c>
      <c r="L68" s="17">
        <f t="shared" si="104"/>
        <v>280.95</v>
      </c>
      <c r="M68" s="17">
        <v>999</v>
      </c>
      <c r="N68" s="17">
        <f t="shared" si="0"/>
        <v>99900</v>
      </c>
      <c r="O68" s="17">
        <v>9.4999999999999998E-3</v>
      </c>
      <c r="P68" s="17">
        <v>0.12</v>
      </c>
      <c r="Q68" s="17">
        <v>86400</v>
      </c>
      <c r="Y68" s="17">
        <v>2285</v>
      </c>
    </row>
    <row r="69" spans="1:29" s="17" customFormat="1" hidden="1" x14ac:dyDescent="0.25">
      <c r="A69" s="17" t="s">
        <v>3</v>
      </c>
      <c r="B69" s="17" t="s">
        <v>19</v>
      </c>
      <c r="C69" s="17" t="s">
        <v>5</v>
      </c>
      <c r="D69" s="17">
        <v>110.94317119999999</v>
      </c>
      <c r="E69" s="17">
        <v>1804.2824324999999</v>
      </c>
      <c r="F69" s="17">
        <v>0.31352500000000011</v>
      </c>
      <c r="G69" s="17">
        <f t="shared" si="16"/>
        <v>108.92384509999999</v>
      </c>
      <c r="H69" s="17">
        <f t="shared" si="17"/>
        <v>1447.9521599999998</v>
      </c>
      <c r="I69" s="17">
        <f t="shared" ref="I69" si="105">F69-F68</f>
        <v>2.6200000000000112E-2</v>
      </c>
      <c r="J69" s="17">
        <v>8.3140000000000001</v>
      </c>
      <c r="K69" s="17">
        <v>7.8</v>
      </c>
      <c r="L69" s="17">
        <f t="shared" si="104"/>
        <v>280.95</v>
      </c>
      <c r="M69" s="17">
        <v>999</v>
      </c>
      <c r="N69" s="17">
        <f t="shared" si="0"/>
        <v>99900</v>
      </c>
      <c r="O69" s="17">
        <v>9.4999999999999998E-3</v>
      </c>
      <c r="P69" s="17">
        <v>0.12</v>
      </c>
      <c r="Q69" s="17">
        <v>86400</v>
      </c>
      <c r="R69" s="17">
        <f>((G69*O69*N69)/(J69*L69*P69*Q69))*10^6</f>
        <v>4268.5267978689117</v>
      </c>
      <c r="S69" s="17">
        <f>((H69*O69*N69)/(J69*L69*P69*Q69))*10^6</f>
        <v>56742.603892819927</v>
      </c>
      <c r="T69" s="17">
        <f>((I69*O69*N69)/(J69*L69*P69*Q69))*10^6</f>
        <v>1.0267302077106528</v>
      </c>
      <c r="U69" s="17">
        <f t="shared" si="6"/>
        <v>6.8467169837817338E-2</v>
      </c>
      <c r="V69" s="17">
        <f t="shared" si="3"/>
        <v>2.4972419973230049</v>
      </c>
      <c r="W69" s="17">
        <f t="shared" ref="W69:W70" si="106">U69*30</f>
        <v>2.05401509513452</v>
      </c>
      <c r="X69" s="17">
        <f t="shared" ref="X69:X70" si="107">V69*30</f>
        <v>74.917259919690153</v>
      </c>
      <c r="Y69" s="17">
        <v>2285</v>
      </c>
      <c r="Z69" s="17">
        <f t="shared" si="9"/>
        <v>156.44748307941262</v>
      </c>
      <c r="AA69" s="17">
        <f t="shared" si="4"/>
        <v>5706.1979638830662</v>
      </c>
      <c r="AB69" s="17">
        <f>Z69*30</f>
        <v>4693.424492382379</v>
      </c>
      <c r="AC69" s="17">
        <f>AA69*30</f>
        <v>171185.93891649198</v>
      </c>
    </row>
    <row r="70" spans="1:29" s="17" customFormat="1" x14ac:dyDescent="0.25">
      <c r="A70" s="17" t="s">
        <v>4</v>
      </c>
      <c r="B70" s="17" t="s">
        <v>19</v>
      </c>
      <c r="C70" s="17" t="s">
        <v>5</v>
      </c>
      <c r="D70" s="17">
        <v>376.59356346666658</v>
      </c>
      <c r="E70" s="17">
        <v>2914.6710458333332</v>
      </c>
      <c r="F70" s="17">
        <v>0.41723333333333329</v>
      </c>
      <c r="G70" s="17">
        <f t="shared" ref="G70" si="108">D70-D68</f>
        <v>374.57423736666658</v>
      </c>
      <c r="H70" s="17">
        <f t="shared" ref="H70" si="109">E70-E68</f>
        <v>2558.3407733333333</v>
      </c>
      <c r="I70" s="17">
        <f t="shared" si="1"/>
        <v>0.12990833333333329</v>
      </c>
      <c r="J70" s="17">
        <v>8.3140000000000001</v>
      </c>
      <c r="K70" s="17">
        <v>7.8</v>
      </c>
      <c r="L70" s="17">
        <f t="shared" si="104"/>
        <v>280.95</v>
      </c>
      <c r="M70" s="17">
        <v>999</v>
      </c>
      <c r="N70" s="17">
        <f t="shared" ref="N70:N131" si="110">M70*100</f>
        <v>99900</v>
      </c>
      <c r="O70" s="17">
        <v>9.4999999999999998E-3</v>
      </c>
      <c r="P70" s="17">
        <v>0.12</v>
      </c>
      <c r="Q70" s="17">
        <v>86400</v>
      </c>
      <c r="R70" s="17">
        <f>((G70*O70*N70)/(J70*L70*P70*Q70))*10^6</f>
        <v>14678.881089104401</v>
      </c>
      <c r="S70" s="17">
        <f>((H70*O70*N70)/(J70*L70*P70*Q70))*10^6</f>
        <v>100256.70815263949</v>
      </c>
      <c r="T70" s="17">
        <f>((I70*O70*N70)/(J70*L70*P70*Q70))*10^6</f>
        <v>5.0908706132319628</v>
      </c>
      <c r="U70" s="30">
        <f t="shared" si="6"/>
        <v>0.23544925266923458</v>
      </c>
      <c r="V70" s="30">
        <f t="shared" si="3"/>
        <v>4.4122977257976634</v>
      </c>
      <c r="W70" s="17">
        <f t="shared" si="106"/>
        <v>7.0634775800770377</v>
      </c>
      <c r="X70" s="17">
        <f t="shared" si="107"/>
        <v>132.36893177392992</v>
      </c>
      <c r="Y70" s="17">
        <v>2285</v>
      </c>
      <c r="Z70" s="17">
        <f t="shared" si="9"/>
        <v>538.00154234920103</v>
      </c>
      <c r="AA70" s="17">
        <f t="shared" si="4"/>
        <v>10082.100303447662</v>
      </c>
      <c r="AB70" s="17">
        <f>Z70*30</f>
        <v>16140.04627047603</v>
      </c>
      <c r="AC70" s="17">
        <f>AA70*30</f>
        <v>302463.00910342985</v>
      </c>
    </row>
    <row r="71" spans="1:29" s="17" customFormat="1" hidden="1" x14ac:dyDescent="0.25">
      <c r="A71" s="17" t="s">
        <v>1</v>
      </c>
      <c r="B71" s="17" t="s">
        <v>18</v>
      </c>
      <c r="C71" s="17" t="s">
        <v>5</v>
      </c>
      <c r="D71" s="17">
        <v>5.9551191000000001</v>
      </c>
      <c r="E71" s="17">
        <v>533.89357499999994</v>
      </c>
      <c r="F71" s="17">
        <v>0.29409999999999997</v>
      </c>
      <c r="J71" s="17">
        <v>8.3140000000000001</v>
      </c>
      <c r="K71" s="17">
        <v>7.8</v>
      </c>
      <c r="L71" s="17">
        <f t="shared" si="104"/>
        <v>280.95</v>
      </c>
      <c r="M71" s="17">
        <v>999</v>
      </c>
      <c r="N71" s="17">
        <f t="shared" si="110"/>
        <v>99900</v>
      </c>
      <c r="O71" s="17">
        <v>9.4999999999999998E-3</v>
      </c>
      <c r="P71" s="17">
        <v>0.12</v>
      </c>
      <c r="Q71" s="17">
        <v>86400</v>
      </c>
      <c r="Y71" s="17">
        <v>4515</v>
      </c>
    </row>
    <row r="72" spans="1:29" s="17" customFormat="1" hidden="1" x14ac:dyDescent="0.25">
      <c r="A72" s="17" t="s">
        <v>3</v>
      </c>
      <c r="B72" s="17" t="s">
        <v>18</v>
      </c>
      <c r="C72" s="17" t="s">
        <v>5</v>
      </c>
      <c r="D72" s="17">
        <v>168.48539345</v>
      </c>
      <c r="E72" s="17">
        <v>2366.6898225</v>
      </c>
      <c r="F72" s="17">
        <v>0.39305000000000001</v>
      </c>
      <c r="G72" s="17">
        <f t="shared" si="16"/>
        <v>162.53027435000001</v>
      </c>
      <c r="H72" s="17">
        <f t="shared" si="17"/>
        <v>1832.7962474999999</v>
      </c>
      <c r="I72" s="17">
        <f t="shared" ref="I72" si="111">F72-F71</f>
        <v>9.8950000000000038E-2</v>
      </c>
      <c r="J72" s="17">
        <v>8.3140000000000001</v>
      </c>
      <c r="K72" s="17">
        <v>7.8</v>
      </c>
      <c r="L72" s="17">
        <f t="shared" si="104"/>
        <v>280.95</v>
      </c>
      <c r="M72" s="17">
        <v>999</v>
      </c>
      <c r="N72" s="17">
        <f t="shared" si="110"/>
        <v>99900</v>
      </c>
      <c r="O72" s="17">
        <v>9.4999999999999998E-3</v>
      </c>
      <c r="P72" s="17">
        <v>0.12</v>
      </c>
      <c r="Q72" s="17">
        <v>86400</v>
      </c>
      <c r="R72" s="17">
        <f>((G72*O72*N72)/(J72*L72*P72*Q72))*10^6</f>
        <v>6369.2649749100847</v>
      </c>
      <c r="S72" s="17">
        <f>((H72*O72*N72)/(J72*L72*P72*Q72))*10^6</f>
        <v>71823.941675075272</v>
      </c>
      <c r="T72" s="17">
        <f>((I72*O72*N72)/(J72*L72*P72*Q72))*10^6</f>
        <v>3.8776700020217065</v>
      </c>
      <c r="U72" s="17">
        <f t="shared" ref="U72:U134" si="112">R72*(10^-6)*16.04</f>
        <v>0.10216301019755775</v>
      </c>
      <c r="V72" s="17">
        <f t="shared" ref="V72:V134" si="113">S72*(10^-6)*44.01</f>
        <v>3.1609716731200623</v>
      </c>
      <c r="W72" s="17">
        <f t="shared" ref="W72:W73" si="114">U72*30</f>
        <v>3.0648903059267325</v>
      </c>
      <c r="X72" s="17">
        <f t="shared" ref="X72:X73" si="115">V72*30</f>
        <v>94.829150193601876</v>
      </c>
      <c r="Y72" s="17">
        <v>4515</v>
      </c>
      <c r="Z72" s="17">
        <f t="shared" ref="Z72:Z134" si="116">U72*Y72</f>
        <v>461.26599104197322</v>
      </c>
      <c r="AA72" s="17">
        <f t="shared" ref="AA72:AA134" si="117">V72*Y72</f>
        <v>14271.787104137082</v>
      </c>
      <c r="AB72" s="17">
        <f>Z72*30</f>
        <v>13837.979731259196</v>
      </c>
      <c r="AC72" s="17">
        <f>AA72*30</f>
        <v>428153.61312411248</v>
      </c>
    </row>
    <row r="73" spans="1:29" s="17" customFormat="1" x14ac:dyDescent="0.25">
      <c r="A73" s="17" t="s">
        <v>4</v>
      </c>
      <c r="B73" s="17" t="s">
        <v>18</v>
      </c>
      <c r="C73" s="17" t="s">
        <v>5</v>
      </c>
      <c r="D73" s="17">
        <v>99.151903633333333</v>
      </c>
      <c r="E73" s="17">
        <v>2677.9501916666668</v>
      </c>
      <c r="F73" s="17">
        <v>0.49320833333333342</v>
      </c>
      <c r="G73" s="17">
        <f t="shared" ref="G73" si="118">D73-D71</f>
        <v>93.196784533333329</v>
      </c>
      <c r="H73" s="17">
        <f t="shared" ref="H73:I73" si="119">E73-E71</f>
        <v>2144.0566166666667</v>
      </c>
      <c r="I73" s="17">
        <f t="shared" si="119"/>
        <v>0.19910833333333344</v>
      </c>
      <c r="J73" s="17">
        <v>8.3140000000000001</v>
      </c>
      <c r="K73" s="17">
        <v>7.8</v>
      </c>
      <c r="L73" s="17">
        <f t="shared" si="104"/>
        <v>280.95</v>
      </c>
      <c r="M73" s="17">
        <v>999</v>
      </c>
      <c r="N73" s="17">
        <f t="shared" si="110"/>
        <v>99900</v>
      </c>
      <c r="O73" s="17">
        <v>9.4999999999999998E-3</v>
      </c>
      <c r="P73" s="17">
        <v>0.12</v>
      </c>
      <c r="Q73" s="17">
        <v>86400</v>
      </c>
      <c r="R73" s="17">
        <f>((G73*O73*N73)/(J73*L73*P73*Q73))*10^6</f>
        <v>3652.2119825142704</v>
      </c>
      <c r="S73" s="17">
        <f>((H73*O73*N73)/(J73*L73*P73*Q73))*10^6</f>
        <v>84021.667762349491</v>
      </c>
      <c r="T73" s="17">
        <f>((I73*O73*N73)/(J73*L73*P73*Q73))*10^6</f>
        <v>7.8026923832158204</v>
      </c>
      <c r="U73" s="30">
        <f t="shared" si="112"/>
        <v>5.8581480199528892E-2</v>
      </c>
      <c r="V73" s="30">
        <f t="shared" si="113"/>
        <v>3.6977935982210006</v>
      </c>
      <c r="W73" s="17">
        <f t="shared" si="114"/>
        <v>1.7574444059858667</v>
      </c>
      <c r="X73" s="17">
        <f t="shared" si="115"/>
        <v>110.93380794663003</v>
      </c>
      <c r="Y73" s="17">
        <v>4515</v>
      </c>
      <c r="Z73" s="17">
        <f t="shared" si="116"/>
        <v>264.49538310087297</v>
      </c>
      <c r="AA73" s="17">
        <f t="shared" si="117"/>
        <v>16695.538095967819</v>
      </c>
      <c r="AB73" s="17">
        <f>Z73*30</f>
        <v>7934.8614930261892</v>
      </c>
      <c r="AC73" s="17">
        <f>AA73*30</f>
        <v>500866.14287903457</v>
      </c>
    </row>
    <row r="74" spans="1:29" s="17" customFormat="1" hidden="1" x14ac:dyDescent="0.25">
      <c r="A74" s="17" t="s">
        <v>1</v>
      </c>
      <c r="B74" s="17" t="s">
        <v>17</v>
      </c>
      <c r="C74" s="17" t="s">
        <v>5</v>
      </c>
      <c r="D74" s="17">
        <v>7.7601551999999998</v>
      </c>
      <c r="E74" s="17">
        <v>544.41045250000002</v>
      </c>
      <c r="F74" s="17">
        <v>0.30680000000000002</v>
      </c>
      <c r="J74" s="17">
        <v>8.3140000000000001</v>
      </c>
      <c r="K74" s="17">
        <v>7.8</v>
      </c>
      <c r="L74" s="17">
        <f t="shared" si="104"/>
        <v>280.95</v>
      </c>
      <c r="M74" s="17">
        <v>999</v>
      </c>
      <c r="N74" s="17">
        <f t="shared" si="110"/>
        <v>99900</v>
      </c>
      <c r="O74" s="17">
        <v>9.4999999999999998E-3</v>
      </c>
      <c r="P74" s="17">
        <v>0.12</v>
      </c>
      <c r="Q74" s="17">
        <v>86400</v>
      </c>
      <c r="Y74" s="17">
        <v>1453</v>
      </c>
    </row>
    <row r="75" spans="1:29" s="17" customFormat="1" hidden="1" x14ac:dyDescent="0.25">
      <c r="A75" s="17" t="s">
        <v>3</v>
      </c>
      <c r="B75" s="17" t="s">
        <v>17</v>
      </c>
      <c r="C75" s="17" t="s">
        <v>5</v>
      </c>
      <c r="D75" s="17">
        <v>71.452262349999998</v>
      </c>
      <c r="E75" s="17">
        <v>1231.8497824999999</v>
      </c>
      <c r="F75" s="17">
        <v>0.213975</v>
      </c>
      <c r="G75" s="17">
        <f>D75-D74</f>
        <v>63.692107149999998</v>
      </c>
      <c r="H75" s="17">
        <f>E75-E74</f>
        <v>687.43932999999993</v>
      </c>
      <c r="I75" s="17">
        <f t="shared" ref="I75" si="120">F75-F74</f>
        <v>-9.2825000000000019E-2</v>
      </c>
      <c r="J75" s="17">
        <v>8.3140000000000001</v>
      </c>
      <c r="K75" s="17">
        <v>7.8</v>
      </c>
      <c r="L75" s="17">
        <f t="shared" si="104"/>
        <v>280.95</v>
      </c>
      <c r="M75" s="17">
        <v>999</v>
      </c>
      <c r="N75" s="17">
        <f t="shared" si="110"/>
        <v>99900</v>
      </c>
      <c r="O75" s="17">
        <v>9.4999999999999998E-3</v>
      </c>
      <c r="P75" s="17">
        <v>0.12</v>
      </c>
      <c r="Q75" s="17">
        <v>86400</v>
      </c>
      <c r="R75" s="17">
        <f>((G75*O75*N75)/(J75*L75*P75*Q75))*10^6</f>
        <v>2495.9774963224572</v>
      </c>
      <c r="S75" s="17">
        <f>((H75*O75*N75)/(J75*L75*P75*Q75))*10^6</f>
        <v>26939.493361807978</v>
      </c>
      <c r="T75" s="17">
        <f>((I75*O75*N75)/(J75*L75*P75*Q75))*10^6</f>
        <v>-3.6376424248374413</v>
      </c>
      <c r="U75" s="17">
        <f t="shared" si="112"/>
        <v>4.0035479041012206E-2</v>
      </c>
      <c r="V75" s="17">
        <f t="shared" si="113"/>
        <v>1.1856071028531689</v>
      </c>
      <c r="W75" s="17">
        <f t="shared" ref="W75:W76" si="121">U75*30</f>
        <v>1.2010643712303661</v>
      </c>
      <c r="X75" s="17">
        <f t="shared" ref="X75:X76" si="122">V75*30</f>
        <v>35.568213085595069</v>
      </c>
      <c r="Y75" s="17">
        <v>1453</v>
      </c>
      <c r="Z75" s="17">
        <f t="shared" si="116"/>
        <v>58.171551046590736</v>
      </c>
      <c r="AA75" s="17">
        <f t="shared" si="117"/>
        <v>1722.6871204456545</v>
      </c>
      <c r="AB75" s="17">
        <f>Z75*30</f>
        <v>1745.1465313977221</v>
      </c>
      <c r="AC75" s="17">
        <f>AA75*30</f>
        <v>51680.613613369635</v>
      </c>
    </row>
    <row r="76" spans="1:29" s="17" customFormat="1" x14ac:dyDescent="0.25">
      <c r="A76" s="17" t="s">
        <v>4</v>
      </c>
      <c r="B76" s="17" t="s">
        <v>17</v>
      </c>
      <c r="C76" s="17" t="s">
        <v>5</v>
      </c>
      <c r="D76" s="17">
        <v>335.1201943333333</v>
      </c>
      <c r="E76" s="17">
        <v>2056.2860175000001</v>
      </c>
      <c r="F76" s="17">
        <v>0.26706666666666667</v>
      </c>
      <c r="G76" s="17">
        <f t="shared" ref="G76" si="123">D76-D74</f>
        <v>327.36003913333332</v>
      </c>
      <c r="H76" s="17">
        <f t="shared" ref="H76:I76" si="124">E76-E74</f>
        <v>1511.8755650000001</v>
      </c>
      <c r="I76" s="17">
        <f t="shared" si="124"/>
        <v>-3.9733333333333343E-2</v>
      </c>
      <c r="J76" s="17">
        <v>8.3140000000000001</v>
      </c>
      <c r="K76" s="17">
        <v>7.8</v>
      </c>
      <c r="L76" s="17">
        <f t="shared" si="104"/>
        <v>280.95</v>
      </c>
      <c r="M76" s="17">
        <v>999</v>
      </c>
      <c r="N76" s="17">
        <f t="shared" si="110"/>
        <v>99900</v>
      </c>
      <c r="O76" s="17">
        <v>9.4999999999999998E-3</v>
      </c>
      <c r="P76" s="17">
        <v>0.12</v>
      </c>
      <c r="Q76" s="17">
        <v>86400</v>
      </c>
      <c r="R76" s="17">
        <f>((G76*O76*N76)/(J76*L76*P76*Q76))*10^6</f>
        <v>12828.642785325699</v>
      </c>
      <c r="S76" s="17">
        <f>((H76*O76*N76)/(J76*L76*P76*Q76))*10^6</f>
        <v>59247.645529965812</v>
      </c>
      <c r="T76" s="17">
        <f>((I76*O76*N76)/(J76*L76*P76*Q76))*10^6</f>
        <v>-1.5570768544415947</v>
      </c>
      <c r="U76" s="30">
        <f t="shared" si="112"/>
        <v>0.20577143027662417</v>
      </c>
      <c r="V76" s="30">
        <f t="shared" si="113"/>
        <v>2.6074888797737952</v>
      </c>
      <c r="W76" s="17">
        <f t="shared" si="121"/>
        <v>6.1731429082987255</v>
      </c>
      <c r="X76" s="17">
        <f t="shared" si="122"/>
        <v>78.224666393213852</v>
      </c>
      <c r="Y76" s="17">
        <v>1453</v>
      </c>
      <c r="Z76" s="17">
        <f t="shared" si="116"/>
        <v>298.98588819193492</v>
      </c>
      <c r="AA76" s="17">
        <f t="shared" si="117"/>
        <v>3788.6813423113244</v>
      </c>
      <c r="AB76" s="17">
        <f>Z76*30</f>
        <v>8969.5766457580467</v>
      </c>
      <c r="AC76" s="17">
        <f>AA76*30</f>
        <v>113660.44026933973</v>
      </c>
    </row>
    <row r="77" spans="1:29" s="17" customFormat="1" hidden="1" x14ac:dyDescent="0.25">
      <c r="A77" s="17" t="s">
        <v>1</v>
      </c>
      <c r="B77" s="17" t="s">
        <v>23</v>
      </c>
      <c r="C77" s="17" t="s">
        <v>5</v>
      </c>
      <c r="D77" s="17">
        <v>2.4940975000000001</v>
      </c>
      <c r="E77" s="17">
        <v>473.0958675</v>
      </c>
      <c r="F77" s="17">
        <v>0.30825000000000002</v>
      </c>
      <c r="J77" s="17">
        <v>8.3140000000000001</v>
      </c>
      <c r="K77" s="17">
        <v>9.6999999999999993</v>
      </c>
      <c r="L77" s="17">
        <f t="shared" si="104"/>
        <v>282.84999999999997</v>
      </c>
      <c r="M77" s="17">
        <v>1033</v>
      </c>
      <c r="N77" s="17">
        <f t="shared" si="110"/>
        <v>103300</v>
      </c>
      <c r="O77" s="17">
        <v>9.4999999999999998E-3</v>
      </c>
      <c r="P77" s="17">
        <v>0.12</v>
      </c>
      <c r="Q77" s="17">
        <v>86400</v>
      </c>
      <c r="Y77" s="17">
        <v>122</v>
      </c>
    </row>
    <row r="78" spans="1:29" s="17" customFormat="1" hidden="1" x14ac:dyDescent="0.25">
      <c r="A78" s="17" t="s">
        <v>3</v>
      </c>
      <c r="B78" s="17" t="s">
        <v>23</v>
      </c>
      <c r="C78" s="17" t="s">
        <v>5</v>
      </c>
      <c r="D78" s="17">
        <v>209.60014430000001</v>
      </c>
      <c r="E78" s="17">
        <v>3034.6419599999999</v>
      </c>
      <c r="F78" s="17">
        <v>0.25903749999999998</v>
      </c>
      <c r="G78" s="17">
        <f t="shared" ref="G78:H78" si="125">D78-D77</f>
        <v>207.1060468</v>
      </c>
      <c r="H78" s="17">
        <f t="shared" si="125"/>
        <v>2561.5460924999998</v>
      </c>
      <c r="I78" s="17">
        <f t="shared" ref="I78" si="126">F78-F77</f>
        <v>-4.9212500000000048E-2</v>
      </c>
      <c r="J78" s="17">
        <v>8.3140000000000001</v>
      </c>
      <c r="K78" s="17">
        <v>9.6999999999999993</v>
      </c>
      <c r="L78" s="17">
        <f t="shared" si="104"/>
        <v>282.84999999999997</v>
      </c>
      <c r="M78" s="17">
        <v>1033</v>
      </c>
      <c r="N78" s="17">
        <f t="shared" si="110"/>
        <v>103300</v>
      </c>
      <c r="O78" s="17">
        <v>9.4999999999999998E-3</v>
      </c>
      <c r="P78" s="17">
        <v>0.12</v>
      </c>
      <c r="Q78" s="17">
        <v>86400</v>
      </c>
      <c r="R78" s="17">
        <f>((G78*O78*N78)/(J78*L78*P78*Q78))*10^6</f>
        <v>8335.9579279472509</v>
      </c>
      <c r="S78" s="17">
        <f>((H78*O78*N78)/(J78*L78*P78*Q78))*10^6</f>
        <v>103101.48248929673</v>
      </c>
      <c r="T78" s="17">
        <f>((I78*O78*N78)/(J78*L78*P78*Q78))*10^6</f>
        <v>-1.9807887595153715</v>
      </c>
      <c r="U78" s="17">
        <f t="shared" si="112"/>
        <v>0.13370876516427388</v>
      </c>
      <c r="V78" s="17">
        <f t="shared" si="113"/>
        <v>4.5374962443539486</v>
      </c>
      <c r="W78" s="17">
        <f t="shared" ref="W78:W79" si="127">U78*30</f>
        <v>4.0112629549282168</v>
      </c>
      <c r="X78" s="17">
        <f t="shared" ref="X78:X79" si="128">V78*30</f>
        <v>136.12488733061846</v>
      </c>
      <c r="Y78" s="17">
        <v>122</v>
      </c>
      <c r="Z78" s="17">
        <f t="shared" si="116"/>
        <v>16.312469350041415</v>
      </c>
      <c r="AA78" s="17">
        <f t="shared" si="117"/>
        <v>553.57454181118169</v>
      </c>
      <c r="AB78" s="17">
        <f>Z78*30</f>
        <v>489.37408050124242</v>
      </c>
      <c r="AC78" s="17">
        <f>AA78*30</f>
        <v>16607.23625433545</v>
      </c>
    </row>
    <row r="79" spans="1:29" s="17" customFormat="1" x14ac:dyDescent="0.25">
      <c r="A79" s="17" t="s">
        <v>4</v>
      </c>
      <c r="B79" s="17" t="s">
        <v>23</v>
      </c>
      <c r="C79" s="17" t="s">
        <v>5</v>
      </c>
      <c r="D79" s="17">
        <v>841.47111480000001</v>
      </c>
      <c r="E79" s="17">
        <v>3519.201916666666</v>
      </c>
      <c r="F79" s="17">
        <v>0.23250833333333329</v>
      </c>
      <c r="G79" s="17">
        <f t="shared" ref="G79" si="129">D79-D77</f>
        <v>838.97701730000006</v>
      </c>
      <c r="H79" s="17">
        <f t="shared" ref="H79:I79" si="130">E79-E77</f>
        <v>3046.1060491666658</v>
      </c>
      <c r="I79" s="17">
        <f t="shared" si="130"/>
        <v>-7.5741666666666735E-2</v>
      </c>
      <c r="J79" s="17">
        <v>8.3140000000000001</v>
      </c>
      <c r="K79" s="17">
        <v>9.6999999999999993</v>
      </c>
      <c r="L79" s="17">
        <f t="shared" si="104"/>
        <v>282.84999999999997</v>
      </c>
      <c r="M79" s="17">
        <v>1033</v>
      </c>
      <c r="N79" s="17">
        <f t="shared" si="110"/>
        <v>103300</v>
      </c>
      <c r="O79" s="17">
        <v>9.4999999999999998E-3</v>
      </c>
      <c r="P79" s="17">
        <v>0.12</v>
      </c>
      <c r="Q79" s="17">
        <v>86400</v>
      </c>
      <c r="R79" s="17">
        <f>((G79*O79*N79)/(J79*L79*P79*Q79))*10^6</f>
        <v>33768.580042866583</v>
      </c>
      <c r="S79" s="17">
        <f>((H79*O79*N79)/(J79*L79*P79*Q79))*10^6</f>
        <v>122604.87929857461</v>
      </c>
      <c r="T79" s="17">
        <f>((I79*O79*N79)/(J79*L79*P79*Q79))*10^6</f>
        <v>-3.0485799737931094</v>
      </c>
      <c r="U79" s="30">
        <f t="shared" si="112"/>
        <v>0.54164802388757993</v>
      </c>
      <c r="V79" s="30">
        <f t="shared" si="113"/>
        <v>5.3958407379302686</v>
      </c>
      <c r="W79" s="17">
        <f t="shared" si="127"/>
        <v>16.249440716627397</v>
      </c>
      <c r="X79" s="17">
        <f t="shared" si="128"/>
        <v>161.87522213790805</v>
      </c>
      <c r="Y79" s="17">
        <v>122</v>
      </c>
      <c r="Z79" s="17">
        <f t="shared" si="116"/>
        <v>66.081058914284753</v>
      </c>
      <c r="AA79" s="17">
        <f t="shared" si="117"/>
        <v>658.29257002749273</v>
      </c>
      <c r="AB79" s="17">
        <f>Z79*30</f>
        <v>1982.4317674285426</v>
      </c>
      <c r="AC79" s="17">
        <f>AA79*30</f>
        <v>19748.77710082478</v>
      </c>
    </row>
    <row r="80" spans="1:29" s="17" customFormat="1" hidden="1" x14ac:dyDescent="0.25">
      <c r="A80" s="17" t="s">
        <v>1</v>
      </c>
      <c r="B80" s="17" t="s">
        <v>24</v>
      </c>
      <c r="C80" s="17" t="s">
        <v>5</v>
      </c>
      <c r="D80" s="17">
        <v>7.1615717999999999</v>
      </c>
      <c r="E80" s="17">
        <v>580.04855500000008</v>
      </c>
      <c r="F80" s="17">
        <v>0.29612500000000003</v>
      </c>
      <c r="J80" s="17">
        <v>8.3140000000000001</v>
      </c>
      <c r="K80" s="17">
        <v>9.6999999999999993</v>
      </c>
      <c r="L80" s="17">
        <f t="shared" si="104"/>
        <v>282.84999999999997</v>
      </c>
      <c r="M80" s="17">
        <v>1033</v>
      </c>
      <c r="N80" s="17">
        <f t="shared" si="110"/>
        <v>103300</v>
      </c>
      <c r="O80" s="17">
        <v>9.4999999999999998E-3</v>
      </c>
      <c r="P80" s="17">
        <v>0.12</v>
      </c>
      <c r="Q80" s="17">
        <v>86400</v>
      </c>
      <c r="Y80" s="17">
        <v>823</v>
      </c>
    </row>
    <row r="81" spans="1:29" s="17" customFormat="1" hidden="1" x14ac:dyDescent="0.25">
      <c r="A81" s="17" t="s">
        <v>3</v>
      </c>
      <c r="B81" s="17" t="s">
        <v>24</v>
      </c>
      <c r="C81" s="17" t="s">
        <v>5</v>
      </c>
      <c r="D81" s="17">
        <v>99.074838599999993</v>
      </c>
      <c r="E81" s="17">
        <v>1009.22432</v>
      </c>
      <c r="F81" s="17">
        <v>0.2925625</v>
      </c>
      <c r="G81" s="17">
        <f>D81-D80</f>
        <v>91.913266799999988</v>
      </c>
      <c r="H81" s="17">
        <f>E81-E80</f>
        <v>429.17576499999996</v>
      </c>
      <c r="I81" s="17">
        <f>F81-F80</f>
        <v>-3.562500000000024E-3</v>
      </c>
      <c r="J81" s="17">
        <v>8.3140000000000001</v>
      </c>
      <c r="K81" s="17">
        <v>9.6999999999999993</v>
      </c>
      <c r="L81" s="17">
        <f t="shared" si="104"/>
        <v>282.84999999999997</v>
      </c>
      <c r="M81" s="17">
        <v>1033</v>
      </c>
      <c r="N81" s="17">
        <f t="shared" si="110"/>
        <v>103300</v>
      </c>
      <c r="O81" s="17">
        <v>9.4999999999999998E-3</v>
      </c>
      <c r="P81" s="17">
        <v>0.12</v>
      </c>
      <c r="Q81" s="17">
        <v>86400</v>
      </c>
      <c r="R81" s="17">
        <f>((G81*O81*N81)/(J81*L81*P81*Q81))*10^6</f>
        <v>3699.4821585527488</v>
      </c>
      <c r="S81" s="17">
        <f>((H81*O81*N81)/(J81*L81*P81*Q81))*10^6</f>
        <v>17274.199261740607</v>
      </c>
      <c r="T81" s="17">
        <f>((I81*O81*N81)/(J81*L81*P81*Q81))*10^6</f>
        <v>-0.14338958508048871</v>
      </c>
      <c r="U81" s="17">
        <f t="shared" si="112"/>
        <v>5.9339693823186088E-2</v>
      </c>
      <c r="V81" s="17">
        <f t="shared" si="113"/>
        <v>0.76023750950920399</v>
      </c>
      <c r="W81" s="17">
        <f t="shared" ref="W81:W82" si="131">U81*30</f>
        <v>1.7801908146955827</v>
      </c>
      <c r="X81" s="17">
        <f t="shared" ref="X81:X82" si="132">V81*30</f>
        <v>22.807125285276118</v>
      </c>
      <c r="Y81" s="17">
        <v>823</v>
      </c>
      <c r="Z81" s="17">
        <f t="shared" si="116"/>
        <v>48.836568016482147</v>
      </c>
      <c r="AA81" s="17">
        <f t="shared" si="117"/>
        <v>625.6754703260749</v>
      </c>
      <c r="AB81" s="17">
        <f>Z81*30</f>
        <v>1465.0970404944644</v>
      </c>
      <c r="AC81" s="17">
        <f>AA81*30</f>
        <v>18770.264109782249</v>
      </c>
    </row>
    <row r="82" spans="1:29" s="17" customFormat="1" x14ac:dyDescent="0.25">
      <c r="A82" s="17" t="s">
        <v>4</v>
      </c>
      <c r="B82" s="17" t="s">
        <v>24</v>
      </c>
      <c r="C82" s="17" t="s">
        <v>5</v>
      </c>
      <c r="D82" s="17">
        <v>1590.821498333333</v>
      </c>
      <c r="E82" s="17">
        <v>2061.1360374999999</v>
      </c>
      <c r="F82" s="17">
        <v>0.30259999999999998</v>
      </c>
      <c r="G82" s="17">
        <f t="shared" ref="G82" si="133">D82-D80</f>
        <v>1583.659926533333</v>
      </c>
      <c r="H82" s="17">
        <f t="shared" ref="H82:I82" si="134">E82-E80</f>
        <v>1481.0874824999999</v>
      </c>
      <c r="I82" s="17">
        <f t="shared" si="134"/>
        <v>6.474999999999953E-3</v>
      </c>
      <c r="J82" s="17">
        <v>8.3140000000000001</v>
      </c>
      <c r="K82" s="17">
        <v>9.6999999999999993</v>
      </c>
      <c r="L82" s="17">
        <f t="shared" si="104"/>
        <v>282.84999999999997</v>
      </c>
      <c r="M82" s="17">
        <v>1033</v>
      </c>
      <c r="N82" s="17">
        <f t="shared" si="110"/>
        <v>103300</v>
      </c>
      <c r="O82" s="17">
        <v>9.4999999999999998E-3</v>
      </c>
      <c r="P82" s="17">
        <v>0.12</v>
      </c>
      <c r="Q82" s="17">
        <v>86400</v>
      </c>
      <c r="R82" s="17">
        <f>((G82*O82*N82)/(J82*L82*P82*Q82))*10^6</f>
        <v>63741.849761181846</v>
      </c>
      <c r="S82" s="17">
        <f>((H82*O82*N82)/(J82*L82*P82*Q82))*10^6</f>
        <v>59613.338830478351</v>
      </c>
      <c r="T82" s="17">
        <f>((I82*O82*N82)/(J82*L82*P82*Q82))*10^6</f>
        <v>0.26061685990067407</v>
      </c>
      <c r="U82" s="30">
        <f t="shared" si="112"/>
        <v>1.0224192701693566</v>
      </c>
      <c r="V82" s="30">
        <f t="shared" si="113"/>
        <v>2.623583041929352</v>
      </c>
      <c r="W82" s="17">
        <f t="shared" si="131"/>
        <v>30.672578105080699</v>
      </c>
      <c r="X82" s="17">
        <f t="shared" si="132"/>
        <v>78.707491257880562</v>
      </c>
      <c r="Y82" s="17">
        <v>823</v>
      </c>
      <c r="Z82" s="17">
        <f t="shared" si="116"/>
        <v>841.45105934938056</v>
      </c>
      <c r="AA82" s="17">
        <f t="shared" si="117"/>
        <v>2159.2088435078567</v>
      </c>
      <c r="AB82" s="17">
        <f>Z82*30</f>
        <v>25243.531780481419</v>
      </c>
      <c r="AC82" s="17">
        <f>AA82*30</f>
        <v>64776.265305235705</v>
      </c>
    </row>
    <row r="83" spans="1:29" s="17" customFormat="1" hidden="1" x14ac:dyDescent="0.25">
      <c r="A83" s="17" t="s">
        <v>1</v>
      </c>
      <c r="B83" s="17" t="s">
        <v>25</v>
      </c>
      <c r="C83" s="17" t="s">
        <v>5</v>
      </c>
      <c r="D83" s="17">
        <v>9.7994816999999994</v>
      </c>
      <c r="E83" s="17">
        <v>594.87990000000002</v>
      </c>
      <c r="F83" s="17">
        <v>0.41657499999999997</v>
      </c>
      <c r="J83" s="17">
        <v>8.3140000000000001</v>
      </c>
      <c r="K83" s="17">
        <v>9.6999999999999993</v>
      </c>
      <c r="L83" s="17">
        <f t="shared" si="104"/>
        <v>282.84999999999997</v>
      </c>
      <c r="M83" s="17">
        <v>1033</v>
      </c>
      <c r="N83" s="17">
        <f t="shared" si="110"/>
        <v>103300</v>
      </c>
      <c r="O83" s="17">
        <v>9.4999999999999998E-3</v>
      </c>
      <c r="P83" s="17">
        <v>0.12</v>
      </c>
      <c r="Q83" s="17">
        <v>86400</v>
      </c>
      <c r="Y83" s="17">
        <v>690</v>
      </c>
    </row>
    <row r="84" spans="1:29" s="17" customFormat="1" hidden="1" x14ac:dyDescent="0.25">
      <c r="A84" s="17" t="s">
        <v>3</v>
      </c>
      <c r="B84" s="17" t="s">
        <v>25</v>
      </c>
      <c r="C84" s="17" t="s">
        <v>5</v>
      </c>
      <c r="D84" s="17">
        <v>578.71526455000003</v>
      </c>
      <c r="E84" s="17">
        <v>3916.5819137499998</v>
      </c>
      <c r="F84" s="17">
        <v>0.32501249999999998</v>
      </c>
      <c r="G84" s="17">
        <f t="shared" ref="G84:H84" si="135">D84-D83</f>
        <v>568.91578285000003</v>
      </c>
      <c r="H84" s="17">
        <f t="shared" si="135"/>
        <v>3321.7020137499999</v>
      </c>
      <c r="I84" s="17">
        <f t="shared" ref="I84" si="136">F84-F83</f>
        <v>-9.1562499999999991E-2</v>
      </c>
      <c r="J84" s="17">
        <v>8.3140000000000001</v>
      </c>
      <c r="K84" s="17">
        <v>9.6999999999999993</v>
      </c>
      <c r="L84" s="17">
        <f t="shared" si="104"/>
        <v>282.84999999999997</v>
      </c>
      <c r="M84" s="17">
        <v>1033</v>
      </c>
      <c r="N84" s="17">
        <f t="shared" si="110"/>
        <v>103300</v>
      </c>
      <c r="O84" s="17">
        <v>9.4999999999999998E-3</v>
      </c>
      <c r="P84" s="17">
        <v>0.12</v>
      </c>
      <c r="Q84" s="17">
        <v>86400</v>
      </c>
      <c r="R84" s="17">
        <f>((G84*O84*N84)/(J84*L84*P84*Q84))*10^6</f>
        <v>22898.694189081365</v>
      </c>
      <c r="S84" s="17">
        <f>((H84*O84*N84)/(J84*L84*P84*Q84))*10^6</f>
        <v>133697.53642459874</v>
      </c>
      <c r="T84" s="17">
        <f>((I84*O84*N84)/(J84*L84*P84*Q84))*10^6</f>
        <v>-3.6853638972441147</v>
      </c>
      <c r="U84" s="17">
        <f t="shared" si="112"/>
        <v>0.36729505479286501</v>
      </c>
      <c r="V84" s="17">
        <f t="shared" si="113"/>
        <v>5.8840285780465909</v>
      </c>
      <c r="W84" s="17">
        <f t="shared" ref="W84:W85" si="137">U84*30</f>
        <v>11.018851643785951</v>
      </c>
      <c r="X84" s="17">
        <f t="shared" ref="X84:X85" si="138">V84*30</f>
        <v>176.52085734139771</v>
      </c>
      <c r="Y84" s="17">
        <v>690</v>
      </c>
      <c r="Z84" s="17">
        <f t="shared" si="116"/>
        <v>253.43358780707686</v>
      </c>
      <c r="AA84" s="17">
        <f t="shared" si="117"/>
        <v>4059.9797188521475</v>
      </c>
      <c r="AB84" s="17">
        <f>Z84*30</f>
        <v>7603.0076342123057</v>
      </c>
      <c r="AC84" s="17">
        <f>AA84*30</f>
        <v>121799.39156556442</v>
      </c>
    </row>
    <row r="85" spans="1:29" s="17" customFormat="1" x14ac:dyDescent="0.25">
      <c r="A85" s="17" t="s">
        <v>4</v>
      </c>
      <c r="B85" s="17" t="s">
        <v>25</v>
      </c>
      <c r="C85" s="17" t="s">
        <v>5</v>
      </c>
      <c r="D85" s="17">
        <v>2461.9228882666671</v>
      </c>
      <c r="E85" s="17">
        <v>3012.9343666666659</v>
      </c>
      <c r="F85" s="17">
        <v>0.34639999999999999</v>
      </c>
      <c r="G85" s="17">
        <f t="shared" ref="G85" si="139">D85-D83</f>
        <v>2452.1234065666672</v>
      </c>
      <c r="H85" s="17">
        <f t="shared" ref="H85:I85" si="140">E85-E83</f>
        <v>2418.054466666666</v>
      </c>
      <c r="I85" s="17">
        <f t="shared" si="140"/>
        <v>-7.0174999999999987E-2</v>
      </c>
      <c r="J85" s="17">
        <v>8.3140000000000001</v>
      </c>
      <c r="K85" s="17">
        <v>9.6999999999999993</v>
      </c>
      <c r="L85" s="17">
        <f t="shared" si="104"/>
        <v>282.84999999999997</v>
      </c>
      <c r="M85" s="17">
        <v>1033</v>
      </c>
      <c r="N85" s="17">
        <f t="shared" si="110"/>
        <v>103300</v>
      </c>
      <c r="O85" s="17">
        <v>9.4999999999999998E-3</v>
      </c>
      <c r="P85" s="17">
        <v>0.12</v>
      </c>
      <c r="Q85" s="17">
        <v>86400</v>
      </c>
      <c r="R85" s="17">
        <f>((G85*O85*N85)/(J85*L85*P85*Q85))*10^6</f>
        <v>98697.251321753429</v>
      </c>
      <c r="S85" s="17">
        <f>((H85*O85*N85)/(J85*L85*P85*Q85))*10^6</f>
        <v>97325.986435748287</v>
      </c>
      <c r="T85" s="17">
        <f>((I85*O85*N85)/(J85*L85*P85*Q85))*10^6</f>
        <v>-2.8245232654100287</v>
      </c>
      <c r="U85" s="30">
        <f t="shared" si="112"/>
        <v>1.5831039112009249</v>
      </c>
      <c r="V85" s="30">
        <f t="shared" si="113"/>
        <v>4.2833166630372821</v>
      </c>
      <c r="W85" s="17">
        <f t="shared" si="137"/>
        <v>47.493117336027744</v>
      </c>
      <c r="X85" s="17">
        <f t="shared" si="138"/>
        <v>128.49949989111846</v>
      </c>
      <c r="Y85" s="17">
        <v>690</v>
      </c>
      <c r="Z85" s="17">
        <f t="shared" si="116"/>
        <v>1092.3416987286382</v>
      </c>
      <c r="AA85" s="17">
        <f t="shared" si="117"/>
        <v>2955.4884974957245</v>
      </c>
      <c r="AB85" s="17">
        <f>Z85*30</f>
        <v>32770.250961859143</v>
      </c>
      <c r="AC85" s="17">
        <f>AA85*30</f>
        <v>88664.654924871735</v>
      </c>
    </row>
    <row r="86" spans="1:29" s="17" customFormat="1" hidden="1" x14ac:dyDescent="0.25">
      <c r="A86" s="17" t="s">
        <v>1</v>
      </c>
      <c r="B86" s="17" t="s">
        <v>9</v>
      </c>
      <c r="C86" s="17" t="s">
        <v>5</v>
      </c>
      <c r="D86" s="17">
        <v>3.6041197</v>
      </c>
      <c r="E86" s="17">
        <v>437.08204499999999</v>
      </c>
      <c r="F86" s="17">
        <v>0.44027500000000003</v>
      </c>
      <c r="J86" s="17">
        <v>8.3140000000000001</v>
      </c>
      <c r="K86" s="17">
        <v>15.4</v>
      </c>
      <c r="L86" s="17">
        <f t="shared" si="104"/>
        <v>288.54999999999995</v>
      </c>
      <c r="M86" s="17">
        <v>1019</v>
      </c>
      <c r="N86" s="17">
        <f t="shared" si="110"/>
        <v>101900</v>
      </c>
      <c r="O86" s="17">
        <v>9.4999999999999998E-3</v>
      </c>
      <c r="P86" s="17">
        <v>0.12</v>
      </c>
      <c r="Q86" s="17">
        <v>86400</v>
      </c>
      <c r="Y86" s="17">
        <v>391</v>
      </c>
    </row>
    <row r="87" spans="1:29" s="17" customFormat="1" hidden="1" x14ac:dyDescent="0.25">
      <c r="A87" s="17" t="s">
        <v>3</v>
      </c>
      <c r="B87" s="17" t="s">
        <v>9</v>
      </c>
      <c r="C87" s="17" t="s">
        <v>5</v>
      </c>
      <c r="D87" s="17">
        <v>27.19590105</v>
      </c>
      <c r="E87" s="17">
        <v>3310.8768337500001</v>
      </c>
      <c r="F87" s="17">
        <v>2.2759999999999998</v>
      </c>
      <c r="G87" s="17">
        <f t="shared" ref="G87" si="141">D87-D86</f>
        <v>23.591781349999998</v>
      </c>
      <c r="H87" s="17">
        <f>E87-E86</f>
        <v>2873.79478875</v>
      </c>
      <c r="I87" s="17">
        <f t="shared" ref="I87" si="142">F87-F86</f>
        <v>1.8357249999999998</v>
      </c>
      <c r="J87" s="17">
        <v>8.3140000000000001</v>
      </c>
      <c r="K87" s="17">
        <v>15.4</v>
      </c>
      <c r="L87" s="17">
        <f t="shared" si="104"/>
        <v>288.54999999999995</v>
      </c>
      <c r="M87" s="17">
        <v>1019</v>
      </c>
      <c r="N87" s="17">
        <f t="shared" si="110"/>
        <v>101900</v>
      </c>
      <c r="O87" s="17">
        <v>9.4999999999999998E-3</v>
      </c>
      <c r="P87" s="17">
        <v>0.12</v>
      </c>
      <c r="Q87" s="17">
        <v>86400</v>
      </c>
      <c r="R87" s="17">
        <f>((G87*O87*N87)/(J87*L87*P87*Q87))*10^6</f>
        <v>918.18974183754631</v>
      </c>
      <c r="S87" s="17">
        <f>((H87*O87*N87)/(J87*L87*P87*Q87))*10^6</f>
        <v>111847.8022506956</v>
      </c>
      <c r="T87" s="17">
        <f>((I87*O87*N87)/(J87*L87*P87*Q87))*10^6</f>
        <v>71.446231161121261</v>
      </c>
      <c r="U87" s="17">
        <f t="shared" si="112"/>
        <v>1.4727763459074242E-2</v>
      </c>
      <c r="V87" s="17">
        <f t="shared" si="113"/>
        <v>4.9224217770531133</v>
      </c>
      <c r="W87" s="17">
        <f t="shared" ref="W87:W88" si="143">U87*30</f>
        <v>0.44183290377222728</v>
      </c>
      <c r="X87" s="17">
        <f t="shared" ref="X87:X88" si="144">V87*30</f>
        <v>147.67265331159339</v>
      </c>
      <c r="Y87" s="17">
        <v>391</v>
      </c>
      <c r="Z87" s="17">
        <f t="shared" si="116"/>
        <v>5.7585555124980283</v>
      </c>
      <c r="AA87" s="17">
        <f t="shared" si="117"/>
        <v>1924.6669148277674</v>
      </c>
      <c r="AB87" s="17">
        <f>Z87*30</f>
        <v>172.75666537494084</v>
      </c>
      <c r="AC87" s="17">
        <f>AA87*30</f>
        <v>57740.00744483302</v>
      </c>
    </row>
    <row r="88" spans="1:29" s="17" customFormat="1" x14ac:dyDescent="0.25">
      <c r="A88" s="17" t="s">
        <v>4</v>
      </c>
      <c r="B88" s="17" t="s">
        <v>9</v>
      </c>
      <c r="C88" s="17" t="s">
        <v>5</v>
      </c>
      <c r="D88" s="17">
        <v>29.581940833333331</v>
      </c>
      <c r="E88" s="17">
        <v>3209.9361291666669</v>
      </c>
      <c r="F88" s="17">
        <v>2.326341666666667</v>
      </c>
      <c r="G88" s="17">
        <f t="shared" ref="G88" si="145">D88-D86</f>
        <v>25.977821133333329</v>
      </c>
      <c r="H88" s="17">
        <f t="shared" ref="H88:I88" si="146">E88-E86</f>
        <v>2772.8540841666668</v>
      </c>
      <c r="I88" s="17">
        <f t="shared" si="146"/>
        <v>1.886066666666667</v>
      </c>
      <c r="J88" s="17">
        <v>8.3140000000000001</v>
      </c>
      <c r="K88" s="17">
        <v>15.4</v>
      </c>
      <c r="L88" s="17">
        <f t="shared" si="104"/>
        <v>288.54999999999995</v>
      </c>
      <c r="M88" s="17">
        <v>1019</v>
      </c>
      <c r="N88" s="17">
        <f t="shared" si="110"/>
        <v>101900</v>
      </c>
      <c r="O88" s="17">
        <v>9.4999999999999998E-3</v>
      </c>
      <c r="P88" s="17">
        <v>0.12</v>
      </c>
      <c r="Q88" s="17">
        <v>86400</v>
      </c>
      <c r="R88" s="17">
        <f>((G88*O88*N88)/(J88*L88*P88*Q88))*10^6</f>
        <v>1011.0541686551059</v>
      </c>
      <c r="S88" s="17">
        <f>((H88*O88*N88)/(J88*L88*P88*Q88))*10^6</f>
        <v>107919.20024700373</v>
      </c>
      <c r="T88" s="17">
        <f>((I88*O88*N88)/(J88*L88*P88*Q88))*10^6</f>
        <v>73.405523731469671</v>
      </c>
      <c r="U88" s="30">
        <f t="shared" si="112"/>
        <v>1.6217308865227896E-2</v>
      </c>
      <c r="V88" s="30">
        <f t="shared" si="113"/>
        <v>4.7495240028706336</v>
      </c>
      <c r="W88" s="17">
        <f t="shared" si="143"/>
        <v>0.48651926595683687</v>
      </c>
      <c r="X88" s="17">
        <f t="shared" si="144"/>
        <v>142.48572008611902</v>
      </c>
      <c r="Y88" s="17">
        <v>391</v>
      </c>
      <c r="Z88" s="17">
        <f t="shared" si="116"/>
        <v>6.3409677663041073</v>
      </c>
      <c r="AA88" s="17">
        <f t="shared" si="117"/>
        <v>1857.0638851224178</v>
      </c>
      <c r="AB88" s="17">
        <f>Z88*30</f>
        <v>190.22903298912323</v>
      </c>
      <c r="AC88" s="17">
        <f>AA88*30</f>
        <v>55711.916553672534</v>
      </c>
    </row>
    <row r="89" spans="1:29" s="17" customFormat="1" hidden="1" x14ac:dyDescent="0.25">
      <c r="A89" s="17" t="s">
        <v>1</v>
      </c>
      <c r="B89" s="17" t="s">
        <v>12</v>
      </c>
      <c r="C89" s="17" t="s">
        <v>5</v>
      </c>
      <c r="D89" s="17">
        <v>2.3074271</v>
      </c>
      <c r="E89" s="17">
        <v>475.02092750000003</v>
      </c>
      <c r="F89" s="17">
        <v>0.47525000000000012</v>
      </c>
      <c r="J89" s="17">
        <v>8.3140000000000001</v>
      </c>
      <c r="K89" s="17">
        <v>9.8000000000000007</v>
      </c>
      <c r="L89" s="17">
        <f t="shared" si="104"/>
        <v>282.95</v>
      </c>
      <c r="M89" s="17">
        <v>1009</v>
      </c>
      <c r="N89" s="17">
        <f t="shared" si="110"/>
        <v>100900</v>
      </c>
      <c r="O89" s="17">
        <v>9.4999999999999998E-3</v>
      </c>
      <c r="P89" s="17">
        <v>0.12</v>
      </c>
      <c r="Q89" s="17">
        <v>86400</v>
      </c>
      <c r="Y89" s="17">
        <v>11865</v>
      </c>
    </row>
    <row r="90" spans="1:29" s="17" customFormat="1" hidden="1" x14ac:dyDescent="0.25">
      <c r="A90" s="17" t="s">
        <v>3</v>
      </c>
      <c r="B90" s="17" t="s">
        <v>12</v>
      </c>
      <c r="C90" s="17" t="s">
        <v>5</v>
      </c>
      <c r="D90" s="17">
        <v>71.007134399999998</v>
      </c>
      <c r="E90" s="17">
        <v>1606.25514125</v>
      </c>
      <c r="F90" s="17">
        <v>0.87400000000000011</v>
      </c>
      <c r="G90" s="17">
        <f t="shared" ref="G90:H90" si="147">D90-D89</f>
        <v>68.6997073</v>
      </c>
      <c r="H90" s="17">
        <f t="shared" si="147"/>
        <v>1131.23421375</v>
      </c>
      <c r="I90" s="17">
        <f t="shared" ref="I90" si="148">F90-F89</f>
        <v>0.39874999999999999</v>
      </c>
      <c r="J90" s="17">
        <v>8.3140000000000001</v>
      </c>
      <c r="K90" s="17">
        <v>9.8000000000000007</v>
      </c>
      <c r="L90" s="17">
        <f t="shared" si="104"/>
        <v>282.95</v>
      </c>
      <c r="M90" s="17">
        <v>1009</v>
      </c>
      <c r="N90" s="17">
        <f t="shared" si="110"/>
        <v>100900</v>
      </c>
      <c r="O90" s="17">
        <v>9.4999999999999998E-3</v>
      </c>
      <c r="P90" s="17">
        <v>0.12</v>
      </c>
      <c r="Q90" s="17">
        <v>86400</v>
      </c>
      <c r="R90" s="17">
        <f>((G90*O90*N90)/(J90*L90*P90*Q90))*10^6</f>
        <v>2699.9452110569355</v>
      </c>
      <c r="S90" s="17">
        <f>((H90*O90*N90)/(J90*L90*P90*Q90))*10^6</f>
        <v>44458.273812733845</v>
      </c>
      <c r="T90" s="17">
        <f>((I90*O90*N90)/(J90*L90*P90*Q90))*10^6</f>
        <v>15.671146140515697</v>
      </c>
      <c r="U90" s="17">
        <f t="shared" si="112"/>
        <v>4.3307121185353244E-2</v>
      </c>
      <c r="V90" s="17">
        <f t="shared" si="113"/>
        <v>1.9566086304984165</v>
      </c>
      <c r="W90" s="17">
        <f t="shared" ref="W90:W91" si="149">U90*30</f>
        <v>1.2992136355605972</v>
      </c>
      <c r="X90" s="17">
        <f t="shared" ref="X90:X91" si="150">V90*30</f>
        <v>58.698258914952497</v>
      </c>
      <c r="Y90" s="17">
        <v>11865</v>
      </c>
      <c r="Z90" s="17">
        <f t="shared" si="116"/>
        <v>513.83899286421627</v>
      </c>
      <c r="AA90" s="17">
        <f t="shared" si="117"/>
        <v>23215.161400863712</v>
      </c>
      <c r="AB90" s="17">
        <f>Z90*30</f>
        <v>15415.169785926488</v>
      </c>
      <c r="AC90" s="17">
        <f>AA90*30</f>
        <v>696454.84202591132</v>
      </c>
    </row>
    <row r="91" spans="1:29" s="17" customFormat="1" x14ac:dyDescent="0.25">
      <c r="A91" s="17" t="s">
        <v>4</v>
      </c>
      <c r="B91" s="17" t="s">
        <v>12</v>
      </c>
      <c r="C91" s="17" t="s">
        <v>5</v>
      </c>
      <c r="D91" s="17">
        <v>105.089661275</v>
      </c>
      <c r="E91" s="17">
        <v>1143.2456387499999</v>
      </c>
      <c r="F91" s="17">
        <v>0.67471250000000005</v>
      </c>
      <c r="G91" s="17">
        <f t="shared" ref="G91" si="151">D91-D89</f>
        <v>102.782234175</v>
      </c>
      <c r="H91" s="17">
        <f t="shared" ref="H91:I91" si="152">E91-E89</f>
        <v>668.22471124999993</v>
      </c>
      <c r="I91" s="17">
        <f t="shared" si="152"/>
        <v>0.19946249999999993</v>
      </c>
      <c r="J91" s="17">
        <v>8.3140000000000001</v>
      </c>
      <c r="K91" s="17">
        <v>9.8000000000000007</v>
      </c>
      <c r="L91" s="17">
        <f t="shared" si="104"/>
        <v>282.95</v>
      </c>
      <c r="M91" s="17">
        <v>1009</v>
      </c>
      <c r="N91" s="17">
        <f t="shared" si="110"/>
        <v>100900</v>
      </c>
      <c r="O91" s="17">
        <v>9.4999999999999998E-3</v>
      </c>
      <c r="P91" s="17">
        <v>0.12</v>
      </c>
      <c r="Q91" s="17">
        <v>86400</v>
      </c>
      <c r="R91" s="17">
        <f>((G91*O91*N91)/(J91*L91*P91*Q91))*10^6</f>
        <v>4039.4116925520543</v>
      </c>
      <c r="S91" s="17">
        <f>((H91*O91*N91)/(J91*L91*P91*Q91))*10^6</f>
        <v>26261.685529034865</v>
      </c>
      <c r="T91" s="17">
        <f>((I91*O91*N91)/(J91*L91*P91*Q91))*10^6</f>
        <v>7.8390118797557653</v>
      </c>
      <c r="U91" s="30">
        <f t="shared" si="112"/>
        <v>6.4792163548534953E-2</v>
      </c>
      <c r="V91" s="30">
        <f t="shared" si="113"/>
        <v>1.1557767801328243</v>
      </c>
      <c r="W91" s="17">
        <f t="shared" si="149"/>
        <v>1.9437649064560487</v>
      </c>
      <c r="X91" s="17">
        <f t="shared" si="150"/>
        <v>34.673303403984725</v>
      </c>
      <c r="Y91" s="17">
        <v>11865</v>
      </c>
      <c r="Z91" s="17">
        <f t="shared" si="116"/>
        <v>768.7590205033672</v>
      </c>
      <c r="AA91" s="17">
        <f t="shared" si="117"/>
        <v>13713.291496275961</v>
      </c>
      <c r="AB91" s="17">
        <f>Z91*30</f>
        <v>23062.770615101017</v>
      </c>
      <c r="AC91" s="17">
        <f>AA91*30</f>
        <v>411398.74488827883</v>
      </c>
    </row>
    <row r="92" spans="1:29" s="17" customFormat="1" hidden="1" x14ac:dyDescent="0.25">
      <c r="A92" s="17" t="s">
        <v>1</v>
      </c>
      <c r="B92" s="17" t="s">
        <v>10</v>
      </c>
      <c r="C92" s="17" t="s">
        <v>5</v>
      </c>
      <c r="D92" s="17">
        <v>2.5233838</v>
      </c>
      <c r="E92" s="17">
        <v>588.52624249999997</v>
      </c>
      <c r="F92" s="17">
        <v>0.48304999999999998</v>
      </c>
      <c r="J92" s="17">
        <v>8.3140000000000001</v>
      </c>
      <c r="K92" s="17">
        <v>15.4</v>
      </c>
      <c r="L92" s="17">
        <f t="shared" si="104"/>
        <v>288.54999999999995</v>
      </c>
      <c r="M92" s="17">
        <v>1019</v>
      </c>
      <c r="N92" s="17">
        <f t="shared" si="110"/>
        <v>101900</v>
      </c>
      <c r="O92" s="17">
        <v>9.4999999999999998E-3</v>
      </c>
      <c r="P92" s="17">
        <v>0.12</v>
      </c>
      <c r="Q92" s="17">
        <v>86400</v>
      </c>
      <c r="Y92" s="17">
        <v>1423</v>
      </c>
    </row>
    <row r="93" spans="1:29" s="17" customFormat="1" hidden="1" x14ac:dyDescent="0.25">
      <c r="A93" s="17" t="s">
        <v>3</v>
      </c>
      <c r="B93" s="17" t="s">
        <v>10</v>
      </c>
      <c r="C93" s="17" t="s">
        <v>5</v>
      </c>
      <c r="D93" s="17">
        <v>65.596311900000003</v>
      </c>
      <c r="E93" s="17">
        <v>3728.30175375</v>
      </c>
      <c r="F93" s="17">
        <v>1.6132</v>
      </c>
      <c r="G93" s="17">
        <f t="shared" ref="G93:H93" si="153">D93-D92</f>
        <v>63.072928100000006</v>
      </c>
      <c r="H93" s="17">
        <f t="shared" si="153"/>
        <v>3139.7755112499999</v>
      </c>
      <c r="I93" s="17">
        <f t="shared" ref="I93" si="154">F93-F92</f>
        <v>1.13015</v>
      </c>
      <c r="J93" s="17">
        <v>8.3140000000000001</v>
      </c>
      <c r="K93" s="17">
        <v>15.4</v>
      </c>
      <c r="L93" s="17">
        <f t="shared" si="104"/>
        <v>288.54999999999995</v>
      </c>
      <c r="M93" s="17">
        <v>1019</v>
      </c>
      <c r="N93" s="17">
        <f t="shared" si="110"/>
        <v>101900</v>
      </c>
      <c r="O93" s="17">
        <v>9.4999999999999998E-3</v>
      </c>
      <c r="P93" s="17">
        <v>0.12</v>
      </c>
      <c r="Q93" s="17">
        <v>86400</v>
      </c>
      <c r="R93" s="17">
        <f>((G93*O93*N93)/(J93*L93*P93*Q93))*10^6</f>
        <v>2454.791976489606</v>
      </c>
      <c r="S93" s="17">
        <f>((H93*O93*N93)/(J93*L93*P93*Q93))*10^6</f>
        <v>122199.74504394463</v>
      </c>
      <c r="T93" s="17">
        <f>((I93*O93*N93)/(J93*L93*P93*Q93))*10^6</f>
        <v>43.985323589721339</v>
      </c>
      <c r="U93" s="17">
        <f t="shared" si="112"/>
        <v>3.9374863302893276E-2</v>
      </c>
      <c r="V93" s="17">
        <f t="shared" si="113"/>
        <v>5.3780107793840024</v>
      </c>
      <c r="W93" s="17">
        <f t="shared" ref="W93:W94" si="155">U93*30</f>
        <v>1.1812458990867982</v>
      </c>
      <c r="X93" s="17">
        <f t="shared" ref="X93:X94" si="156">V93*30</f>
        <v>161.34032338152008</v>
      </c>
      <c r="Y93" s="17">
        <v>1423</v>
      </c>
      <c r="Z93" s="17">
        <f t="shared" si="116"/>
        <v>56.030430480017131</v>
      </c>
      <c r="AA93" s="17">
        <f t="shared" si="117"/>
        <v>7652.9093390634353</v>
      </c>
      <c r="AB93" s="17">
        <f>Z93*30</f>
        <v>1680.912914400514</v>
      </c>
      <c r="AC93" s="17">
        <f>AA93*30</f>
        <v>229587.28017190305</v>
      </c>
    </row>
    <row r="94" spans="1:29" s="17" customFormat="1" x14ac:dyDescent="0.25">
      <c r="A94" s="17" t="s">
        <v>4</v>
      </c>
      <c r="B94" s="17" t="s">
        <v>10</v>
      </c>
      <c r="C94" s="17" t="s">
        <v>5</v>
      </c>
      <c r="D94" s="17">
        <v>1516.0925434666669</v>
      </c>
      <c r="E94" s="17">
        <v>2374.9092025</v>
      </c>
      <c r="F94" s="17">
        <v>0.78355000000000008</v>
      </c>
      <c r="G94" s="17">
        <f t="shared" ref="G94" si="157">D94-D92</f>
        <v>1513.569159666667</v>
      </c>
      <c r="H94" s="17">
        <f t="shared" ref="H94:I94" si="158">E94-E92</f>
        <v>1786.3829599999999</v>
      </c>
      <c r="I94" s="17">
        <f t="shared" si="158"/>
        <v>0.3005000000000001</v>
      </c>
      <c r="J94" s="17">
        <v>8.3140000000000001</v>
      </c>
      <c r="K94" s="17">
        <v>15.4</v>
      </c>
      <c r="L94" s="17">
        <f t="shared" si="104"/>
        <v>288.54999999999995</v>
      </c>
      <c r="M94" s="17">
        <v>1019</v>
      </c>
      <c r="N94" s="17">
        <f t="shared" si="110"/>
        <v>101900</v>
      </c>
      <c r="O94" s="17">
        <v>9.4999999999999998E-3</v>
      </c>
      <c r="P94" s="17">
        <v>0.12</v>
      </c>
      <c r="Q94" s="17">
        <v>86400</v>
      </c>
      <c r="R94" s="17">
        <f>((G94*O94*N94)/(J94*L94*P94*Q94))*10^6</f>
        <v>58907.958468664299</v>
      </c>
      <c r="S94" s="17">
        <f>((H94*O94*N94)/(J94*L94*P94*Q94))*10^6</f>
        <v>69525.843959442762</v>
      </c>
      <c r="T94" s="17">
        <f>((I94*O94*N94)/(J94*L94*P94*Q94))*10^6</f>
        <v>11.695429579003909</v>
      </c>
      <c r="U94" s="30">
        <f t="shared" si="112"/>
        <v>0.94488365383737527</v>
      </c>
      <c r="V94" s="30">
        <f t="shared" si="113"/>
        <v>3.0598323926550761</v>
      </c>
      <c r="W94" s="17">
        <f t="shared" si="155"/>
        <v>28.346509615121256</v>
      </c>
      <c r="X94" s="17">
        <f t="shared" si="156"/>
        <v>91.794971779652286</v>
      </c>
      <c r="Y94" s="17">
        <v>1423</v>
      </c>
      <c r="Z94" s="17">
        <f t="shared" si="116"/>
        <v>1344.5694394105851</v>
      </c>
      <c r="AA94" s="17">
        <f t="shared" si="117"/>
        <v>4354.1414947481735</v>
      </c>
      <c r="AB94" s="17">
        <f>Z94*30</f>
        <v>40337.083182317554</v>
      </c>
      <c r="AC94" s="17">
        <f>AA94*30</f>
        <v>130624.2448424452</v>
      </c>
    </row>
    <row r="95" spans="1:29" s="17" customFormat="1" hidden="1" x14ac:dyDescent="0.25">
      <c r="A95" s="17" t="s">
        <v>1</v>
      </c>
      <c r="B95" s="17" t="s">
        <v>11</v>
      </c>
      <c r="C95" s="17" t="s">
        <v>5</v>
      </c>
      <c r="D95" s="17">
        <v>1.3655035</v>
      </c>
      <c r="E95" s="17">
        <v>331.56633499999998</v>
      </c>
      <c r="F95" s="17">
        <v>0.32152500000000012</v>
      </c>
      <c r="J95" s="17">
        <v>8.3140000000000001</v>
      </c>
      <c r="K95" s="17">
        <v>15.4</v>
      </c>
      <c r="L95" s="17">
        <f t="shared" si="104"/>
        <v>288.54999999999995</v>
      </c>
      <c r="M95" s="17">
        <v>1019</v>
      </c>
      <c r="N95" s="17">
        <f t="shared" si="110"/>
        <v>101900</v>
      </c>
      <c r="O95" s="17">
        <v>9.4999999999999998E-3</v>
      </c>
      <c r="P95" s="17">
        <v>0.12</v>
      </c>
      <c r="Q95" s="17">
        <v>86400</v>
      </c>
      <c r="Y95" s="17">
        <v>399</v>
      </c>
    </row>
    <row r="96" spans="1:29" s="17" customFormat="1" hidden="1" x14ac:dyDescent="0.25">
      <c r="A96" s="17" t="s">
        <v>3</v>
      </c>
      <c r="B96" s="17" t="s">
        <v>11</v>
      </c>
      <c r="C96" s="17" t="s">
        <v>5</v>
      </c>
      <c r="D96" s="17">
        <v>201.66796185000001</v>
      </c>
      <c r="E96" s="17">
        <v>1358.4292949999999</v>
      </c>
      <c r="F96" s="17">
        <v>1.048675</v>
      </c>
      <c r="G96" s="17">
        <f>D96-D95</f>
        <v>200.30245835000002</v>
      </c>
      <c r="H96" s="17">
        <f t="shared" ref="H96" si="159">E96-E95</f>
        <v>1026.8629599999999</v>
      </c>
      <c r="I96" s="17">
        <f t="shared" ref="I96" si="160">F96-F95</f>
        <v>0.72714999999999996</v>
      </c>
      <c r="J96" s="17">
        <v>8.3140000000000001</v>
      </c>
      <c r="K96" s="17">
        <v>15.4</v>
      </c>
      <c r="L96" s="17">
        <f t="shared" si="104"/>
        <v>288.54999999999995</v>
      </c>
      <c r="M96" s="17">
        <v>1019</v>
      </c>
      <c r="N96" s="17">
        <f t="shared" si="110"/>
        <v>101900</v>
      </c>
      <c r="O96" s="17">
        <v>9.4999999999999998E-3</v>
      </c>
      <c r="P96" s="17">
        <v>0.12</v>
      </c>
      <c r="Q96" s="17">
        <v>86400</v>
      </c>
      <c r="R96" s="17">
        <f>((G96*O96*N96)/(J96*L96*P96*Q96))*10^6</f>
        <v>7795.7514014435546</v>
      </c>
      <c r="S96" s="17">
        <f>((H96*O96*N96)/(J96*L96*P96*Q96))*10^6</f>
        <v>39965.402449143112</v>
      </c>
      <c r="T96" s="17">
        <f>((I96*O96*N96)/(J96*L96*P96*Q96))*10^6</f>
        <v>28.300604387263522</v>
      </c>
      <c r="U96" s="17">
        <f t="shared" si="112"/>
        <v>0.12504385247915462</v>
      </c>
      <c r="V96" s="17">
        <f t="shared" si="113"/>
        <v>1.7588773617867881</v>
      </c>
      <c r="W96" s="17">
        <f t="shared" ref="W96:W97" si="161">U96*30</f>
        <v>3.7513155743746385</v>
      </c>
      <c r="X96" s="17">
        <f t="shared" ref="X96:X97" si="162">V96*30</f>
        <v>52.766320853603645</v>
      </c>
      <c r="Y96" s="17">
        <v>399</v>
      </c>
      <c r="Z96" s="17">
        <f t="shared" si="116"/>
        <v>49.892497139182694</v>
      </c>
      <c r="AA96" s="17">
        <f t="shared" si="117"/>
        <v>701.79206735292848</v>
      </c>
      <c r="AB96" s="17">
        <f>Z96*30</f>
        <v>1496.7749141754807</v>
      </c>
      <c r="AC96" s="17">
        <f>AA96*30</f>
        <v>21053.762020587856</v>
      </c>
    </row>
    <row r="97" spans="1:29" s="17" customFormat="1" x14ac:dyDescent="0.25">
      <c r="A97" s="17" t="s">
        <v>4</v>
      </c>
      <c r="B97" s="17" t="s">
        <v>11</v>
      </c>
      <c r="C97" s="17" t="s">
        <v>5</v>
      </c>
      <c r="D97" s="17">
        <v>1397.4489801666671</v>
      </c>
      <c r="E97" s="17">
        <v>1682.2092875000001</v>
      </c>
      <c r="F97" s="17">
        <v>0.99296666666666678</v>
      </c>
      <c r="G97" s="17">
        <f t="shared" ref="G97" si="163">D97-D95</f>
        <v>1396.0834766666671</v>
      </c>
      <c r="H97" s="17">
        <f t="shared" ref="H97:I97" si="164">E97-E95</f>
        <v>1350.6429525000001</v>
      </c>
      <c r="I97" s="17">
        <f t="shared" si="164"/>
        <v>0.67144166666666671</v>
      </c>
      <c r="J97" s="17">
        <v>8.3140000000000001</v>
      </c>
      <c r="K97" s="17">
        <v>15.4</v>
      </c>
      <c r="L97" s="17">
        <f t="shared" si="104"/>
        <v>288.54999999999995</v>
      </c>
      <c r="M97" s="17">
        <v>1019</v>
      </c>
      <c r="N97" s="17">
        <f t="shared" si="110"/>
        <v>101900</v>
      </c>
      <c r="O97" s="17">
        <v>9.4999999999999998E-3</v>
      </c>
      <c r="P97" s="17">
        <v>0.12</v>
      </c>
      <c r="Q97" s="17">
        <v>86400</v>
      </c>
      <c r="R97" s="17">
        <f>((G97*O97*N97)/(J97*L97*P97*Q97))*10^6</f>
        <v>54335.42757991996</v>
      </c>
      <c r="S97" s="17">
        <f>((H97*O97*N97)/(J97*L97*P97*Q97))*10^6</f>
        <v>52566.886979506373</v>
      </c>
      <c r="T97" s="17">
        <f>((I97*O97*N97)/(J97*L97*P97*Q97))*10^6</f>
        <v>26.132441693540812</v>
      </c>
      <c r="U97" s="30">
        <f t="shared" si="112"/>
        <v>0.87154025838191607</v>
      </c>
      <c r="V97" s="30">
        <f t="shared" si="113"/>
        <v>2.3134686959680755</v>
      </c>
      <c r="W97" s="17">
        <f t="shared" si="161"/>
        <v>26.146207751457482</v>
      </c>
      <c r="X97" s="17">
        <f t="shared" si="162"/>
        <v>69.404060879042262</v>
      </c>
      <c r="Y97" s="17">
        <v>399</v>
      </c>
      <c r="Z97" s="17">
        <f t="shared" si="116"/>
        <v>347.74456309438449</v>
      </c>
      <c r="AA97" s="17">
        <f t="shared" si="117"/>
        <v>923.07400969126206</v>
      </c>
      <c r="AB97" s="17">
        <f>Z97*30</f>
        <v>10432.336892831534</v>
      </c>
      <c r="AC97" s="17">
        <f>AA97*30</f>
        <v>27692.220290737863</v>
      </c>
    </row>
    <row r="98" spans="1:29" s="17" customFormat="1" hidden="1" x14ac:dyDescent="0.25">
      <c r="A98" s="17" t="s">
        <v>1</v>
      </c>
      <c r="B98" s="17" t="s">
        <v>16</v>
      </c>
      <c r="C98" s="17" t="s">
        <v>5</v>
      </c>
      <c r="D98" s="17">
        <v>3.3653054</v>
      </c>
      <c r="E98" s="17">
        <v>245.16108750000001</v>
      </c>
      <c r="F98" s="17">
        <v>0.16689999999999999</v>
      </c>
      <c r="J98" s="17">
        <v>8.3140000000000001</v>
      </c>
      <c r="K98" s="17">
        <v>9.5</v>
      </c>
      <c r="L98" s="17">
        <f t="shared" si="104"/>
        <v>282.64999999999998</v>
      </c>
      <c r="M98" s="17">
        <v>1032</v>
      </c>
      <c r="N98" s="17">
        <f t="shared" si="110"/>
        <v>103200</v>
      </c>
      <c r="O98" s="17">
        <v>9.4999999999999998E-3</v>
      </c>
      <c r="P98" s="17">
        <v>0.12</v>
      </c>
      <c r="Q98" s="17">
        <v>86400</v>
      </c>
      <c r="Y98" s="17">
        <v>16277</v>
      </c>
    </row>
    <row r="99" spans="1:29" s="17" customFormat="1" hidden="1" x14ac:dyDescent="0.25">
      <c r="A99" s="17" t="s">
        <v>1</v>
      </c>
      <c r="B99" s="17" t="s">
        <v>15</v>
      </c>
      <c r="C99" s="17" t="s">
        <v>5</v>
      </c>
      <c r="D99" s="17">
        <v>2.8333900000000001</v>
      </c>
      <c r="E99" s="17">
        <v>451.37985750000001</v>
      </c>
      <c r="F99" s="17">
        <v>0.25385000000000002</v>
      </c>
      <c r="J99" s="17">
        <v>8.3140000000000001</v>
      </c>
      <c r="K99" s="17">
        <v>9.5</v>
      </c>
      <c r="L99" s="17">
        <f t="shared" si="104"/>
        <v>282.64999999999998</v>
      </c>
      <c r="M99" s="17">
        <v>1032</v>
      </c>
      <c r="N99" s="17">
        <f t="shared" si="110"/>
        <v>103200</v>
      </c>
      <c r="O99" s="17">
        <v>9.4999999999999998E-3</v>
      </c>
      <c r="P99" s="17">
        <v>0.12</v>
      </c>
      <c r="Q99" s="17">
        <v>86400</v>
      </c>
      <c r="Y99" s="17">
        <v>9579</v>
      </c>
    </row>
    <row r="100" spans="1:29" s="17" customFormat="1" hidden="1" x14ac:dyDescent="0.25">
      <c r="A100" s="17" t="s">
        <v>3</v>
      </c>
      <c r="B100" s="17" t="s">
        <v>15</v>
      </c>
      <c r="C100" s="17" t="s">
        <v>5</v>
      </c>
      <c r="D100" s="17">
        <v>132.09871335</v>
      </c>
      <c r="E100" s="17">
        <v>2536.7451637499998</v>
      </c>
      <c r="F100" s="17">
        <v>0.32229999999999998</v>
      </c>
      <c r="G100" s="17">
        <f t="shared" ref="G100:H100" si="165">D100-D99</f>
        <v>129.26532334999999</v>
      </c>
      <c r="H100" s="17">
        <f t="shared" si="165"/>
        <v>2085.3653062499998</v>
      </c>
      <c r="I100" s="17">
        <f t="shared" ref="I100" si="166">F100-F99</f>
        <v>6.8449999999999955E-2</v>
      </c>
      <c r="J100" s="17">
        <v>8.3140000000000001</v>
      </c>
      <c r="K100" s="17">
        <v>9.5</v>
      </c>
      <c r="L100" s="17">
        <f t="shared" si="104"/>
        <v>282.64999999999998</v>
      </c>
      <c r="M100" s="17">
        <v>1032</v>
      </c>
      <c r="N100" s="17">
        <f t="shared" si="110"/>
        <v>103200</v>
      </c>
      <c r="O100" s="17">
        <v>9.4999999999999998E-3</v>
      </c>
      <c r="P100" s="17">
        <v>0.12</v>
      </c>
      <c r="Q100" s="17">
        <v>86400</v>
      </c>
      <c r="R100" s="17">
        <f>((G100*O100*N100)/(J100*L100*P100*Q100))*10^6</f>
        <v>5201.5327946466832</v>
      </c>
      <c r="S100" s="17">
        <f>((H100*O100*N100)/(J100*L100*P100*Q100))*10^6</f>
        <v>83913.425102477806</v>
      </c>
      <c r="T100" s="17">
        <f>((I100*O100*N100)/(J100*L100*P100*Q100))*10^6</f>
        <v>2.754373025699512</v>
      </c>
      <c r="U100" s="17">
        <f t="shared" si="112"/>
        <v>8.343258602613278E-2</v>
      </c>
      <c r="V100" s="17">
        <f t="shared" si="113"/>
        <v>3.6930298387600482</v>
      </c>
      <c r="W100" s="17">
        <f t="shared" ref="W100:W101" si="167">U100*30</f>
        <v>2.5029775807839836</v>
      </c>
      <c r="X100" s="17">
        <f t="shared" ref="X100:X101" si="168">V100*30</f>
        <v>110.79089516280145</v>
      </c>
      <c r="Y100" s="17">
        <v>9579</v>
      </c>
      <c r="Z100" s="17">
        <f t="shared" si="116"/>
        <v>799.20074154432587</v>
      </c>
      <c r="AA100" s="17">
        <f t="shared" si="117"/>
        <v>35375.5328254825</v>
      </c>
      <c r="AB100" s="17">
        <f>Z100*30</f>
        <v>23976.022246329776</v>
      </c>
      <c r="AC100" s="17">
        <f>AA100*30</f>
        <v>1061265.9847644749</v>
      </c>
    </row>
    <row r="101" spans="1:29" s="17" customFormat="1" x14ac:dyDescent="0.25">
      <c r="A101" s="17" t="s">
        <v>4</v>
      </c>
      <c r="B101" s="17" t="s">
        <v>15</v>
      </c>
      <c r="C101" s="17" t="s">
        <v>5</v>
      </c>
      <c r="D101" s="17">
        <v>911.51545216666671</v>
      </c>
      <c r="E101" s="17">
        <v>2246.6716908333328</v>
      </c>
      <c r="F101" s="17">
        <v>0.30502499999999999</v>
      </c>
      <c r="G101" s="17">
        <f t="shared" ref="G101" si="169">D101-D99</f>
        <v>908.6820621666667</v>
      </c>
      <c r="H101" s="17">
        <f t="shared" ref="H101:I101" si="170">E101-E99</f>
        <v>1795.2918333333328</v>
      </c>
      <c r="I101" s="17">
        <f t="shared" si="170"/>
        <v>5.1174999999999971E-2</v>
      </c>
      <c r="J101" s="17">
        <v>8.3140000000000001</v>
      </c>
      <c r="K101" s="17">
        <v>9.5</v>
      </c>
      <c r="L101" s="17">
        <f t="shared" si="104"/>
        <v>282.64999999999998</v>
      </c>
      <c r="M101" s="17">
        <v>1032</v>
      </c>
      <c r="N101" s="17">
        <f t="shared" si="110"/>
        <v>103200</v>
      </c>
      <c r="O101" s="17">
        <v>9.4999999999999998E-3</v>
      </c>
      <c r="P101" s="17">
        <v>0.12</v>
      </c>
      <c r="Q101" s="17">
        <v>86400</v>
      </c>
      <c r="R101" s="17">
        <f>((G101*O101*N101)/(J101*L101*P101*Q101))*10^6</f>
        <v>36564.636391071959</v>
      </c>
      <c r="S101" s="17">
        <f>((H101*O101*N101)/(J101*L101*P101*Q101))*10^6</f>
        <v>72241.101519239717</v>
      </c>
      <c r="T101" s="17">
        <f>((I101*O101*N101)/(J101*L101*P101*Q101))*10^6</f>
        <v>2.0592408997833824</v>
      </c>
      <c r="U101" s="30">
        <f t="shared" si="112"/>
        <v>0.58649676771279413</v>
      </c>
      <c r="V101" s="30">
        <f t="shared" si="113"/>
        <v>3.1793308778617395</v>
      </c>
      <c r="W101" s="17">
        <f t="shared" si="167"/>
        <v>17.594903031383822</v>
      </c>
      <c r="X101" s="17">
        <f t="shared" si="168"/>
        <v>95.37992633585219</v>
      </c>
      <c r="Y101" s="17">
        <v>9579</v>
      </c>
      <c r="Z101" s="17">
        <f t="shared" si="116"/>
        <v>5618.0525379208548</v>
      </c>
      <c r="AA101" s="17">
        <f t="shared" si="117"/>
        <v>30454.810479037602</v>
      </c>
      <c r="AB101" s="17">
        <f>Z101*30</f>
        <v>168541.57613762564</v>
      </c>
      <c r="AC101" s="17">
        <f>AA101*30</f>
        <v>913644.3143711281</v>
      </c>
    </row>
    <row r="102" spans="1:29" s="17" customFormat="1" hidden="1" x14ac:dyDescent="0.25">
      <c r="A102" s="17" t="s">
        <v>1</v>
      </c>
      <c r="B102" s="17" t="s">
        <v>13</v>
      </c>
      <c r="C102" s="17" t="s">
        <v>5</v>
      </c>
      <c r="D102" s="17">
        <v>7.0568078000000014</v>
      </c>
      <c r="E102" s="17">
        <v>414.15378249999998</v>
      </c>
      <c r="F102" s="17">
        <v>0.24682499999999999</v>
      </c>
      <c r="J102" s="17">
        <v>8.3140000000000001</v>
      </c>
      <c r="K102" s="17">
        <v>9.5</v>
      </c>
      <c r="L102" s="17">
        <f t="shared" si="104"/>
        <v>282.64999999999998</v>
      </c>
      <c r="M102" s="17">
        <v>1032</v>
      </c>
      <c r="N102" s="17">
        <f t="shared" si="110"/>
        <v>103200</v>
      </c>
      <c r="O102" s="17">
        <v>9.4999999999999998E-3</v>
      </c>
      <c r="P102" s="17">
        <v>0.12</v>
      </c>
      <c r="Q102" s="17">
        <v>86400</v>
      </c>
      <c r="Y102" s="17">
        <v>457</v>
      </c>
    </row>
    <row r="103" spans="1:29" s="17" customFormat="1" hidden="1" x14ac:dyDescent="0.25">
      <c r="A103" s="17" t="s">
        <v>3</v>
      </c>
      <c r="B103" s="17" t="s">
        <v>13</v>
      </c>
      <c r="C103" s="17" t="s">
        <v>5</v>
      </c>
      <c r="D103" s="17">
        <v>40.170089099999998</v>
      </c>
      <c r="E103" s="17">
        <v>4396.6713999999993</v>
      </c>
      <c r="F103" s="17">
        <v>1.5265124999999999</v>
      </c>
      <c r="G103" s="17">
        <f t="shared" ref="G103:H103" si="171">D103-D102</f>
        <v>33.113281299999997</v>
      </c>
      <c r="H103" s="17">
        <f t="shared" si="171"/>
        <v>3982.5176174999992</v>
      </c>
      <c r="I103" s="17">
        <f t="shared" ref="I103" si="172">F103-F102</f>
        <v>1.2796874999999999</v>
      </c>
      <c r="J103" s="17">
        <v>8.3140000000000001</v>
      </c>
      <c r="K103" s="17">
        <v>9.5</v>
      </c>
      <c r="L103" s="17">
        <f t="shared" si="104"/>
        <v>282.64999999999998</v>
      </c>
      <c r="M103" s="17">
        <v>1032</v>
      </c>
      <c r="N103" s="17">
        <f t="shared" si="110"/>
        <v>103200</v>
      </c>
      <c r="O103" s="17">
        <v>9.4999999999999998E-3</v>
      </c>
      <c r="P103" s="17">
        <v>0.12</v>
      </c>
      <c r="Q103" s="17">
        <v>86400</v>
      </c>
      <c r="R103" s="17">
        <f>((G103*O103*N103)/(J103*L103*P103*Q103))*10^6</f>
        <v>1332.4518452172408</v>
      </c>
      <c r="S103" s="17">
        <f>((H103*O103*N103)/(J103*L103*P103*Q103))*10^6</f>
        <v>160253.31044580121</v>
      </c>
      <c r="T103" s="17">
        <f>((I103*O103*N103)/(J103*L103*P103*Q103))*10^6</f>
        <v>51.493597243606231</v>
      </c>
      <c r="U103" s="17">
        <f t="shared" si="112"/>
        <v>2.137252759728454E-2</v>
      </c>
      <c r="V103" s="17">
        <f t="shared" si="113"/>
        <v>7.0527481927197107</v>
      </c>
      <c r="W103" s="17">
        <f t="shared" ref="W103:W104" si="173">U103*30</f>
        <v>0.64117582791853622</v>
      </c>
      <c r="X103" s="17">
        <f t="shared" ref="X103:X104" si="174">V103*30</f>
        <v>211.58244578159133</v>
      </c>
      <c r="Y103" s="17">
        <v>457</v>
      </c>
      <c r="Z103" s="17">
        <f t="shared" si="116"/>
        <v>9.7672451119590349</v>
      </c>
      <c r="AA103" s="17">
        <f t="shared" si="117"/>
        <v>3223.1059240729078</v>
      </c>
      <c r="AB103" s="17">
        <f>Z103*30</f>
        <v>293.01735335877106</v>
      </c>
      <c r="AC103" s="17">
        <f>AA103*30</f>
        <v>96693.177722187233</v>
      </c>
    </row>
    <row r="104" spans="1:29" s="17" customFormat="1" x14ac:dyDescent="0.25">
      <c r="A104" s="17" t="s">
        <v>4</v>
      </c>
      <c r="B104" s="17" t="s">
        <v>13</v>
      </c>
      <c r="C104" s="17" t="s">
        <v>5</v>
      </c>
      <c r="D104" s="17">
        <v>807.89290356666663</v>
      </c>
      <c r="E104" s="17">
        <v>3947.6291033333332</v>
      </c>
      <c r="F104" s="17">
        <v>0.83950833333333341</v>
      </c>
      <c r="G104" s="17">
        <f t="shared" ref="G104" si="175">D104-D102</f>
        <v>800.83609576666663</v>
      </c>
      <c r="H104" s="17">
        <f t="shared" ref="H104:I104" si="176">E104-E102</f>
        <v>3533.4753208333332</v>
      </c>
      <c r="I104" s="17">
        <f t="shared" si="176"/>
        <v>0.59268333333333345</v>
      </c>
      <c r="J104" s="17">
        <v>8.3140000000000001</v>
      </c>
      <c r="K104" s="17">
        <v>9.5</v>
      </c>
      <c r="L104" s="17">
        <f t="shared" si="104"/>
        <v>282.64999999999998</v>
      </c>
      <c r="M104" s="17">
        <v>1032</v>
      </c>
      <c r="N104" s="17">
        <f t="shared" si="110"/>
        <v>103200</v>
      </c>
      <c r="O104" s="17">
        <v>9.4999999999999998E-3</v>
      </c>
      <c r="P104" s="17">
        <v>0.12</v>
      </c>
      <c r="Q104" s="17">
        <v>86400</v>
      </c>
      <c r="R104" s="17">
        <f>((G104*O104*N104)/(J104*L104*P104*Q104))*10^6</f>
        <v>32225.001317548857</v>
      </c>
      <c r="S104" s="17">
        <f>((H104*O104*N104)/(J104*L104*P104*Q104))*10^6</f>
        <v>142184.20906761533</v>
      </c>
      <c r="T104" s="17">
        <f>((I104*O104*N104)/(J104*L104*P104*Q104))*10^6</f>
        <v>23.849101331117708</v>
      </c>
      <c r="U104" s="30">
        <f t="shared" si="112"/>
        <v>0.51688902113348367</v>
      </c>
      <c r="V104" s="30">
        <f t="shared" si="113"/>
        <v>6.2575270410657504</v>
      </c>
      <c r="W104" s="17">
        <f t="shared" si="173"/>
        <v>15.506670634004511</v>
      </c>
      <c r="X104" s="17">
        <f t="shared" si="174"/>
        <v>187.7258112319725</v>
      </c>
      <c r="Y104" s="17">
        <v>457</v>
      </c>
      <c r="Z104" s="17">
        <f t="shared" si="116"/>
        <v>236.21828265800204</v>
      </c>
      <c r="AA104" s="17">
        <f t="shared" si="117"/>
        <v>2859.6898577670481</v>
      </c>
      <c r="AB104" s="17">
        <f>Z104*30</f>
        <v>7086.5484797400613</v>
      </c>
      <c r="AC104" s="17">
        <f>AA104*30</f>
        <v>85790.695733011438</v>
      </c>
    </row>
    <row r="105" spans="1:29" s="17" customFormat="1" hidden="1" x14ac:dyDescent="0.25">
      <c r="A105" s="17" t="s">
        <v>1</v>
      </c>
      <c r="B105" s="17" t="s">
        <v>26</v>
      </c>
      <c r="C105" s="17" t="s">
        <v>5</v>
      </c>
      <c r="D105" s="17">
        <v>5.3032012999999996</v>
      </c>
      <c r="E105" s="17">
        <v>479.19475249999999</v>
      </c>
      <c r="F105" s="17">
        <v>0.25952500000000001</v>
      </c>
      <c r="J105" s="17">
        <v>8.3140000000000001</v>
      </c>
      <c r="K105" s="17">
        <v>9.5</v>
      </c>
      <c r="L105" s="17">
        <f t="shared" si="104"/>
        <v>282.64999999999998</v>
      </c>
      <c r="M105" s="17">
        <v>1032</v>
      </c>
      <c r="N105" s="17">
        <f t="shared" si="110"/>
        <v>103200</v>
      </c>
      <c r="O105" s="17">
        <v>9.4999999999999998E-3</v>
      </c>
      <c r="P105" s="17">
        <v>0.12</v>
      </c>
      <c r="Q105" s="17">
        <v>86400</v>
      </c>
      <c r="Y105" s="17">
        <v>1036</v>
      </c>
    </row>
    <row r="106" spans="1:29" s="17" customFormat="1" hidden="1" x14ac:dyDescent="0.25">
      <c r="A106" s="17" t="s">
        <v>3</v>
      </c>
      <c r="B106" s="17" t="s">
        <v>26</v>
      </c>
      <c r="C106" s="17" t="s">
        <v>5</v>
      </c>
      <c r="D106" s="17">
        <v>228.45659284999999</v>
      </c>
      <c r="E106" s="17">
        <v>1821.6753900000001</v>
      </c>
      <c r="F106" s="17">
        <v>0.26626250000000001</v>
      </c>
      <c r="G106" s="17">
        <f t="shared" ref="G106" si="177">D106-D105</f>
        <v>223.15339154999998</v>
      </c>
      <c r="H106" s="17">
        <f>E106-E105</f>
        <v>1342.4806375000001</v>
      </c>
      <c r="I106" s="17">
        <f t="shared" ref="I106" si="178">F106-F105</f>
        <v>6.7375000000000074E-3</v>
      </c>
      <c r="J106" s="17">
        <v>8.3140000000000001</v>
      </c>
      <c r="K106" s="17">
        <v>9.5</v>
      </c>
      <c r="L106" s="17">
        <f t="shared" si="104"/>
        <v>282.64999999999998</v>
      </c>
      <c r="M106" s="17">
        <v>1032</v>
      </c>
      <c r="N106" s="17">
        <f t="shared" si="110"/>
        <v>103200</v>
      </c>
      <c r="O106" s="17">
        <v>9.4999999999999998E-3</v>
      </c>
      <c r="P106" s="17">
        <v>0.12</v>
      </c>
      <c r="Q106" s="17">
        <v>86400</v>
      </c>
      <c r="R106" s="17">
        <f>((G106*O106*N106)/(J106*L106*P106*Q106))*10^6</f>
        <v>8979.5132546191635</v>
      </c>
      <c r="S106" s="17">
        <f>((H106*O106*N106)/(J106*L106*P106*Q106))*10^6</f>
        <v>54020.342665506025</v>
      </c>
      <c r="T106" s="17">
        <f>((I106*O106*N106)/(J106*L106*P106*Q106))*10^6</f>
        <v>0.27111158890650833</v>
      </c>
      <c r="U106" s="17">
        <f t="shared" si="112"/>
        <v>0.14403139260409137</v>
      </c>
      <c r="V106" s="17">
        <f t="shared" si="113"/>
        <v>2.3774352807089199</v>
      </c>
      <c r="W106" s="17">
        <f t="shared" ref="W106:W107" si="179">U106*30</f>
        <v>4.3209417781227408</v>
      </c>
      <c r="X106" s="17">
        <f t="shared" ref="X106:X107" si="180">V106*30</f>
        <v>71.323058421267589</v>
      </c>
      <c r="Y106" s="17">
        <v>1036</v>
      </c>
      <c r="Z106" s="17">
        <f t="shared" si="116"/>
        <v>149.21652273783866</v>
      </c>
      <c r="AA106" s="17">
        <f t="shared" si="117"/>
        <v>2463.0229508144412</v>
      </c>
      <c r="AB106" s="17">
        <f>Z106*30</f>
        <v>4476.4956821351598</v>
      </c>
      <c r="AC106" s="17">
        <f>AA106*30</f>
        <v>73890.688524433237</v>
      </c>
    </row>
    <row r="107" spans="1:29" s="17" customFormat="1" x14ac:dyDescent="0.25">
      <c r="A107" s="17" t="s">
        <v>4</v>
      </c>
      <c r="B107" s="17" t="s">
        <v>26</v>
      </c>
      <c r="C107" s="17" t="s">
        <v>5</v>
      </c>
      <c r="D107" s="17">
        <v>798.10477130000015</v>
      </c>
      <c r="E107" s="17">
        <v>2067.1693566666672</v>
      </c>
      <c r="F107" s="17">
        <v>0.26354166666666662</v>
      </c>
      <c r="G107" s="17">
        <f>D107-D105</f>
        <v>792.8015700000002</v>
      </c>
      <c r="H107" s="17">
        <f>E107-E105</f>
        <v>1587.9746041666672</v>
      </c>
      <c r="I107" s="17">
        <f t="shared" ref="I107" si="181">F107-F105</f>
        <v>4.0166666666666129E-3</v>
      </c>
      <c r="J107" s="17">
        <v>8.3140000000000001</v>
      </c>
      <c r="K107" s="17">
        <v>9.5</v>
      </c>
      <c r="L107" s="17">
        <f t="shared" si="104"/>
        <v>282.64999999999998</v>
      </c>
      <c r="M107" s="17">
        <v>1032</v>
      </c>
      <c r="N107" s="17">
        <f t="shared" si="110"/>
        <v>103200</v>
      </c>
      <c r="O107" s="17">
        <v>9.4999999999999998E-3</v>
      </c>
      <c r="P107" s="17">
        <v>0.12</v>
      </c>
      <c r="Q107" s="17">
        <v>86400</v>
      </c>
      <c r="R107" s="17">
        <f>((G107*O107*N107)/(J107*L107*P107*Q107))*10^6</f>
        <v>31901.698453472982</v>
      </c>
      <c r="S107" s="17">
        <f>((H107*O107*N107)/(J107*L107*P107*Q107))*10^6</f>
        <v>63898.822720416807</v>
      </c>
      <c r="T107" s="17">
        <f>((I107*O107*N107)/(J107*L107*P107*Q107))*10^6</f>
        <v>0.16162744075811394</v>
      </c>
      <c r="U107" s="30">
        <f t="shared" si="112"/>
        <v>0.51170324319370664</v>
      </c>
      <c r="V107" s="30">
        <f t="shared" si="113"/>
        <v>2.8121871879255433</v>
      </c>
      <c r="W107" s="17">
        <f t="shared" si="179"/>
        <v>15.351097295811199</v>
      </c>
      <c r="X107" s="17">
        <f t="shared" si="180"/>
        <v>84.365615637766297</v>
      </c>
      <c r="Y107" s="17">
        <v>1036</v>
      </c>
      <c r="Z107" s="17">
        <f t="shared" si="116"/>
        <v>530.12455994868003</v>
      </c>
      <c r="AA107" s="17">
        <f t="shared" si="117"/>
        <v>2913.425926690863</v>
      </c>
      <c r="AB107" s="17">
        <f>Z107*30</f>
        <v>15903.736798460401</v>
      </c>
      <c r="AC107" s="17">
        <f>AA107*30</f>
        <v>87402.777800725889</v>
      </c>
    </row>
    <row r="108" spans="1:29" s="17" customFormat="1" hidden="1" x14ac:dyDescent="0.25">
      <c r="A108" s="17" t="s">
        <v>1</v>
      </c>
      <c r="B108" s="17" t="s">
        <v>14</v>
      </c>
      <c r="C108" s="17" t="s">
        <v>5</v>
      </c>
      <c r="D108" s="17">
        <v>2.5155265</v>
      </c>
      <c r="E108" s="17">
        <v>474.15788250000003</v>
      </c>
      <c r="F108" s="17">
        <v>0.25795000000000001</v>
      </c>
      <c r="J108" s="17">
        <v>8.3140000000000001</v>
      </c>
      <c r="K108" s="17">
        <v>9.5</v>
      </c>
      <c r="L108" s="17">
        <f t="shared" si="104"/>
        <v>282.64999999999998</v>
      </c>
      <c r="M108" s="17">
        <v>1032</v>
      </c>
      <c r="N108" s="17">
        <f t="shared" si="110"/>
        <v>103200</v>
      </c>
      <c r="O108" s="17">
        <v>9.4999999999999998E-3</v>
      </c>
      <c r="P108" s="17">
        <v>0.12</v>
      </c>
      <c r="Q108" s="17">
        <v>86400</v>
      </c>
      <c r="Y108" s="17">
        <v>14169</v>
      </c>
    </row>
    <row r="109" spans="1:29" s="17" customFormat="1" hidden="1" x14ac:dyDescent="0.25">
      <c r="A109" s="17" t="s">
        <v>3</v>
      </c>
      <c r="B109" s="17" t="s">
        <v>14</v>
      </c>
      <c r="C109" s="17" t="s">
        <v>5</v>
      </c>
      <c r="D109" s="17">
        <v>56.512677850000003</v>
      </c>
      <c r="E109" s="17">
        <v>1105.9991112499999</v>
      </c>
      <c r="F109" s="17">
        <v>0.195325</v>
      </c>
      <c r="G109" s="17">
        <f t="shared" ref="G109:H109" si="182">D109-D108</f>
        <v>53.997151350000003</v>
      </c>
      <c r="H109" s="17">
        <f t="shared" si="182"/>
        <v>631.84122874999991</v>
      </c>
      <c r="I109" s="17">
        <f>F109-F108</f>
        <v>-6.2625000000000014E-2</v>
      </c>
      <c r="J109" s="17">
        <v>8.3140000000000001</v>
      </c>
      <c r="K109" s="17">
        <v>9.5</v>
      </c>
      <c r="L109" s="17">
        <f t="shared" si="104"/>
        <v>282.64999999999998</v>
      </c>
      <c r="M109" s="17">
        <v>1032</v>
      </c>
      <c r="N109" s="17">
        <f t="shared" si="110"/>
        <v>103200</v>
      </c>
      <c r="O109" s="17">
        <v>9.4999999999999998E-3</v>
      </c>
      <c r="P109" s="17">
        <v>0.12</v>
      </c>
      <c r="Q109" s="17">
        <v>86400</v>
      </c>
      <c r="R109" s="17">
        <f>((G109*O109*N109)/(J109*L109*P109*Q109))*10^6</f>
        <v>2172.8020035508271</v>
      </c>
      <c r="S109" s="17">
        <f>((H109*O109*N109)/(J109*L109*P109*Q109))*10^6</f>
        <v>25424.783593774086</v>
      </c>
      <c r="T109" s="17">
        <f>((I109*O109*N109)/(J109*L109*P109*Q109))*10^6</f>
        <v>-2.5199797039361886</v>
      </c>
      <c r="U109" s="17">
        <f t="shared" si="112"/>
        <v>3.4851744136955264E-2</v>
      </c>
      <c r="V109" s="17">
        <f t="shared" si="113"/>
        <v>1.1189447259619973</v>
      </c>
      <c r="W109" s="17">
        <f t="shared" ref="W109:W110" si="183">U109*30</f>
        <v>1.0455523241086579</v>
      </c>
      <c r="X109" s="17">
        <f t="shared" ref="X109:X110" si="184">V109*30</f>
        <v>33.568341778859917</v>
      </c>
      <c r="Y109" s="17">
        <v>14169</v>
      </c>
      <c r="Z109" s="17">
        <f t="shared" si="116"/>
        <v>493.81436267651912</v>
      </c>
      <c r="AA109" s="17">
        <f t="shared" si="117"/>
        <v>15854.327822155541</v>
      </c>
      <c r="AB109" s="17">
        <f>Z109*30</f>
        <v>14814.430880295573</v>
      </c>
      <c r="AC109" s="17">
        <f>AA109*30</f>
        <v>475629.83466466621</v>
      </c>
    </row>
    <row r="110" spans="1:29" s="17" customFormat="1" x14ac:dyDescent="0.25">
      <c r="A110" s="17" t="s">
        <v>4</v>
      </c>
      <c r="B110" s="17" t="s">
        <v>14</v>
      </c>
      <c r="C110" s="17" t="s">
        <v>5</v>
      </c>
      <c r="D110" s="17">
        <v>88.09438089999999</v>
      </c>
      <c r="E110" s="17">
        <v>1099.403516666667</v>
      </c>
      <c r="F110" s="17">
        <v>0.23439166666666669</v>
      </c>
      <c r="G110" s="17">
        <f t="shared" ref="G110" si="185">D110-D108</f>
        <v>85.578854399999983</v>
      </c>
      <c r="H110" s="17">
        <f t="shared" ref="H110:I110" si="186">E110-E108</f>
        <v>625.24563416666695</v>
      </c>
      <c r="I110" s="17">
        <f t="shared" si="186"/>
        <v>-2.355833333333332E-2</v>
      </c>
      <c r="J110" s="17">
        <v>8.3140000000000001</v>
      </c>
      <c r="K110" s="17">
        <v>9.5</v>
      </c>
      <c r="L110" s="17">
        <f t="shared" si="104"/>
        <v>282.64999999999998</v>
      </c>
      <c r="M110" s="17">
        <v>1032</v>
      </c>
      <c r="N110" s="17">
        <f t="shared" si="110"/>
        <v>103200</v>
      </c>
      <c r="O110" s="17">
        <v>9.4999999999999998E-3</v>
      </c>
      <c r="P110" s="17">
        <v>0.12</v>
      </c>
      <c r="Q110" s="17">
        <v>86400</v>
      </c>
      <c r="R110" s="17">
        <f>((G110*O110*N110)/(J110*L110*P110*Q110))*10^6</f>
        <v>3443.6243700456703</v>
      </c>
      <c r="S110" s="17">
        <f>((H110*O110*N110)/(J110*L110*P110*Q110))*10^6</f>
        <v>25159.382164865652</v>
      </c>
      <c r="T110" s="17">
        <f>((I110*O110*N110)/(J110*L110*P110*Q110))*10^6</f>
        <v>-0.94796841291119072</v>
      </c>
      <c r="U110" s="30">
        <f t="shared" si="112"/>
        <v>5.5235734895532546E-2</v>
      </c>
      <c r="V110" s="30">
        <f t="shared" si="113"/>
        <v>1.1072644090757373</v>
      </c>
      <c r="W110" s="17">
        <f t="shared" si="183"/>
        <v>1.6570720468659763</v>
      </c>
      <c r="X110" s="17">
        <f t="shared" si="184"/>
        <v>33.217932272272122</v>
      </c>
      <c r="Y110" s="17">
        <v>14169</v>
      </c>
      <c r="Z110" s="17">
        <f t="shared" si="116"/>
        <v>782.63512773480068</v>
      </c>
      <c r="AA110" s="17">
        <f t="shared" si="117"/>
        <v>15688.829412194122</v>
      </c>
      <c r="AB110" s="17">
        <f>Z110*30</f>
        <v>23479.053832044021</v>
      </c>
      <c r="AC110" s="17">
        <f>AA110*30</f>
        <v>470664.88236582367</v>
      </c>
    </row>
    <row r="111" spans="1:29" hidden="1" x14ac:dyDescent="0.25">
      <c r="A111" s="20" t="s">
        <v>1</v>
      </c>
      <c r="B111" s="20" t="s">
        <v>20</v>
      </c>
      <c r="C111" s="20" t="s">
        <v>6</v>
      </c>
      <c r="D111" s="20">
        <v>4.0243662000000002</v>
      </c>
      <c r="E111" s="20">
        <v>485.32141250000001</v>
      </c>
      <c r="F111" s="20">
        <v>0.53417500000000007</v>
      </c>
      <c r="G111" s="9"/>
      <c r="H111" s="9"/>
      <c r="I111" s="9"/>
      <c r="J111" s="9">
        <v>8.3140000000000001</v>
      </c>
      <c r="K111" s="20">
        <v>13.1</v>
      </c>
      <c r="L111" s="4">
        <f t="shared" si="104"/>
        <v>286.25</v>
      </c>
      <c r="M111" s="20">
        <v>1006</v>
      </c>
      <c r="N111" s="2">
        <f t="shared" si="110"/>
        <v>100600</v>
      </c>
      <c r="O111" s="4">
        <v>9.4999999999999998E-3</v>
      </c>
      <c r="P111" s="4">
        <v>0.12</v>
      </c>
      <c r="Q111" s="4">
        <v>86400</v>
      </c>
      <c r="R111" s="4"/>
      <c r="S111" s="4"/>
      <c r="T111" s="24"/>
      <c r="U111" s="15"/>
      <c r="V111" s="15"/>
      <c r="W111" s="15"/>
      <c r="X111" s="15"/>
      <c r="Y111" s="20">
        <v>823</v>
      </c>
      <c r="Z111" s="16"/>
      <c r="AA111" s="16"/>
      <c r="AB111" s="18"/>
      <c r="AC111" s="18"/>
    </row>
    <row r="112" spans="1:29" s="18" customFormat="1" hidden="1" x14ac:dyDescent="0.25">
      <c r="A112" s="18" t="s">
        <v>3</v>
      </c>
      <c r="B112" s="18" t="s">
        <v>20</v>
      </c>
      <c r="C112" s="18" t="s">
        <v>6</v>
      </c>
      <c r="D112" s="18">
        <v>73.162177500000013</v>
      </c>
      <c r="E112" s="18">
        <v>4018.97786</v>
      </c>
      <c r="F112" s="18">
        <v>0.42040000000000011</v>
      </c>
      <c r="G112" s="18">
        <f>D112-D111</f>
        <v>69.13781130000001</v>
      </c>
      <c r="H112" s="18">
        <f t="shared" ref="H112" si="187">E112-E111</f>
        <v>3533.6564475</v>
      </c>
      <c r="I112" s="18">
        <f t="shared" ref="I112" si="188">F112-F111</f>
        <v>-0.11377499999999996</v>
      </c>
      <c r="J112" s="18">
        <v>8.3140000000000001</v>
      </c>
      <c r="K112" s="18">
        <v>13.1</v>
      </c>
      <c r="L112" s="18">
        <f t="shared" si="104"/>
        <v>286.25</v>
      </c>
      <c r="M112" s="18">
        <v>1006</v>
      </c>
      <c r="N112" s="18">
        <f t="shared" si="110"/>
        <v>100600</v>
      </c>
      <c r="O112" s="18">
        <v>9.4999999999999998E-3</v>
      </c>
      <c r="P112" s="18">
        <v>0.12</v>
      </c>
      <c r="Q112" s="18">
        <v>86400</v>
      </c>
      <c r="R112" s="18">
        <f>((G112*O112*N112)/(J112*L112*P112*Q112))*10^6</f>
        <v>2677.852852298799</v>
      </c>
      <c r="S112" s="18">
        <f>((H112*O112*N112)/(J112*L112*P112*Q112))*10^6</f>
        <v>136865.94670927795</v>
      </c>
      <c r="T112" s="18">
        <f>((I112*O112*N112)/(J112*L112*P112*Q112))*10^6</f>
        <v>-4.406745058044609</v>
      </c>
      <c r="U112" s="18">
        <f t="shared" si="112"/>
        <v>4.2952759750872732E-2</v>
      </c>
      <c r="V112" s="18">
        <f t="shared" si="113"/>
        <v>6.0234703146753228</v>
      </c>
      <c r="W112" s="18">
        <f>U112*31</f>
        <v>1.3315355522770547</v>
      </c>
      <c r="X112" s="18">
        <f>V112*31</f>
        <v>186.72757975493499</v>
      </c>
      <c r="Y112" s="18">
        <v>823</v>
      </c>
      <c r="Z112" s="18">
        <f t="shared" si="116"/>
        <v>35.350121274968259</v>
      </c>
      <c r="AA112" s="18">
        <f t="shared" si="117"/>
        <v>4957.3160689777906</v>
      </c>
      <c r="AB112" s="18">
        <f>Z112*31</f>
        <v>1095.8537595240161</v>
      </c>
      <c r="AC112" s="18">
        <f>AA112*31</f>
        <v>153676.79813831151</v>
      </c>
    </row>
    <row r="113" spans="1:29" s="18" customFormat="1" x14ac:dyDescent="0.25">
      <c r="A113" s="18" t="s">
        <v>4</v>
      </c>
      <c r="B113" s="18" t="s">
        <v>20</v>
      </c>
      <c r="C113" s="18" t="s">
        <v>6</v>
      </c>
      <c r="D113" s="18">
        <v>1061.5560719666671</v>
      </c>
      <c r="E113" s="18">
        <v>4089.0316283333332</v>
      </c>
      <c r="F113" s="18">
        <v>0.43255833333333332</v>
      </c>
      <c r="G113" s="18">
        <f t="shared" ref="G113" si="189">D113-D111</f>
        <v>1057.5317057666671</v>
      </c>
      <c r="H113" s="18">
        <f t="shared" ref="H113:I113" si="190">E113-E111</f>
        <v>3603.7102158333332</v>
      </c>
      <c r="I113" s="18">
        <f t="shared" si="190"/>
        <v>-0.10161666666666674</v>
      </c>
      <c r="J113" s="18">
        <v>8.3140000000000001</v>
      </c>
      <c r="K113" s="18">
        <v>13.1</v>
      </c>
      <c r="L113" s="18">
        <f t="shared" si="104"/>
        <v>286.25</v>
      </c>
      <c r="M113" s="18">
        <v>1006</v>
      </c>
      <c r="N113" s="18">
        <f t="shared" si="110"/>
        <v>100600</v>
      </c>
      <c r="O113" s="18">
        <v>9.4999999999999998E-3</v>
      </c>
      <c r="P113" s="18">
        <v>0.12</v>
      </c>
      <c r="Q113" s="18">
        <v>86400</v>
      </c>
      <c r="R113" s="18">
        <f>((G113*O113*N113)/(J113*L113*P113*Q113))*10^6</f>
        <v>40960.427318064132</v>
      </c>
      <c r="S113" s="18">
        <f>((H113*O113*N113)/(J113*L113*P113*Q113))*10^6</f>
        <v>139579.27650405117</v>
      </c>
      <c r="T113" s="18">
        <f>((I113*O113*N113)/(J113*L113*P113*Q113))*10^6</f>
        <v>-3.9358272348784902</v>
      </c>
      <c r="U113" s="31">
        <f t="shared" si="112"/>
        <v>0.6570052541817486</v>
      </c>
      <c r="V113" s="31">
        <f t="shared" si="113"/>
        <v>6.1428839589432913</v>
      </c>
      <c r="W113" s="18">
        <f>U113*31</f>
        <v>20.367162879634208</v>
      </c>
      <c r="X113" s="18">
        <f>V113*31</f>
        <v>190.42940272724204</v>
      </c>
      <c r="Y113" s="18">
        <v>823</v>
      </c>
      <c r="Z113" s="18">
        <f t="shared" si="116"/>
        <v>540.71532419157904</v>
      </c>
      <c r="AA113" s="18">
        <f t="shared" si="117"/>
        <v>5055.593498210329</v>
      </c>
      <c r="AB113" s="18">
        <f>Z113*31</f>
        <v>16762.175049938949</v>
      </c>
      <c r="AC113" s="18">
        <f>AA113*31</f>
        <v>156723.39844452019</v>
      </c>
    </row>
    <row r="114" spans="1:29" s="18" customFormat="1" hidden="1" x14ac:dyDescent="0.25">
      <c r="A114" s="18" t="s">
        <v>1</v>
      </c>
      <c r="B114" s="18" t="s">
        <v>21</v>
      </c>
      <c r="C114" s="18" t="s">
        <v>6</v>
      </c>
      <c r="D114" s="18">
        <v>10.375445600000001</v>
      </c>
      <c r="E114" s="18">
        <v>463.86345749999998</v>
      </c>
      <c r="F114" s="18">
        <v>0.58189999999999997</v>
      </c>
      <c r="J114" s="18">
        <v>8.3140000000000001</v>
      </c>
      <c r="K114" s="18">
        <v>13.1</v>
      </c>
      <c r="L114" s="18">
        <f t="shared" si="104"/>
        <v>286.25</v>
      </c>
      <c r="M114" s="18">
        <v>1006</v>
      </c>
      <c r="N114" s="18">
        <f t="shared" si="110"/>
        <v>100600</v>
      </c>
      <c r="O114" s="18">
        <v>9.4999999999999998E-3</v>
      </c>
      <c r="P114" s="18">
        <v>0.12</v>
      </c>
      <c r="Q114" s="18">
        <v>86400</v>
      </c>
      <c r="Y114" s="18">
        <v>1188</v>
      </c>
    </row>
    <row r="115" spans="1:29" s="18" customFormat="1" hidden="1" x14ac:dyDescent="0.25">
      <c r="A115" s="18" t="s">
        <v>3</v>
      </c>
      <c r="B115" s="18" t="s">
        <v>21</v>
      </c>
      <c r="C115" s="18" t="s">
        <v>6</v>
      </c>
      <c r="D115" s="18">
        <v>45.819130650000012</v>
      </c>
      <c r="E115" s="18">
        <v>1131.1337187500001</v>
      </c>
      <c r="F115" s="18">
        <v>0.54136249999999997</v>
      </c>
      <c r="G115" s="18">
        <f t="shared" ref="G115" si="191">D115-D114</f>
        <v>35.443685050000013</v>
      </c>
      <c r="H115" s="18">
        <f>E115-E114</f>
        <v>667.27026125000009</v>
      </c>
      <c r="I115" s="18">
        <f t="shared" ref="I115" si="192">F115-F114</f>
        <v>-4.0537500000000004E-2</v>
      </c>
      <c r="J115" s="18">
        <v>8.3140000000000001</v>
      </c>
      <c r="K115" s="18">
        <v>13.1</v>
      </c>
      <c r="L115" s="18">
        <f t="shared" si="104"/>
        <v>286.25</v>
      </c>
      <c r="M115" s="18">
        <v>1006</v>
      </c>
      <c r="N115" s="18">
        <f t="shared" si="110"/>
        <v>100600</v>
      </c>
      <c r="O115" s="18">
        <v>9.4999999999999998E-3</v>
      </c>
      <c r="P115" s="18">
        <v>0.12</v>
      </c>
      <c r="Q115" s="18">
        <v>86400</v>
      </c>
      <c r="R115" s="18">
        <f>((G115*O115*N115)/(J115*L115*P115*Q115))*10^6</f>
        <v>1372.8084722740248</v>
      </c>
      <c r="S115" s="18">
        <f>((H115*O115*N115)/(J115*L115*P115*Q115))*10^6</f>
        <v>25844.78071758799</v>
      </c>
      <c r="T115" s="18">
        <f>((I115*O115*N115)/(J115*L115*P115*Q115))*10^6</f>
        <v>-1.570102639336264</v>
      </c>
      <c r="U115" s="18">
        <f t="shared" si="112"/>
        <v>2.2019847895275356E-2</v>
      </c>
      <c r="V115" s="18">
        <f t="shared" si="113"/>
        <v>1.1374287993810475</v>
      </c>
      <c r="W115" s="18">
        <f t="shared" ref="W115:W116" si="193">U115*31</f>
        <v>0.68261528475353606</v>
      </c>
      <c r="X115" s="18">
        <f t="shared" ref="X115:X116" si="194">V115*31</f>
        <v>35.26029278081247</v>
      </c>
      <c r="Y115" s="18">
        <v>1188</v>
      </c>
      <c r="Z115" s="18">
        <f t="shared" si="116"/>
        <v>26.159579299587122</v>
      </c>
      <c r="AA115" s="18">
        <f t="shared" si="117"/>
        <v>1351.2654136646843</v>
      </c>
      <c r="AB115" s="18">
        <f>Z115*31</f>
        <v>810.9469582872008</v>
      </c>
      <c r="AC115" s="18">
        <f>AA115*31</f>
        <v>41889.227823605215</v>
      </c>
    </row>
    <row r="116" spans="1:29" s="18" customFormat="1" x14ac:dyDescent="0.25">
      <c r="A116" s="18" t="s">
        <v>4</v>
      </c>
      <c r="B116" s="18" t="s">
        <v>21</v>
      </c>
      <c r="C116" s="18" t="s">
        <v>6</v>
      </c>
      <c r="D116" s="18">
        <v>29.798373733333339</v>
      </c>
      <c r="E116" s="18">
        <v>1740.657398333334</v>
      </c>
      <c r="F116" s="18">
        <v>0.51403333333333334</v>
      </c>
      <c r="G116" s="18">
        <f t="shared" ref="G116" si="195">D116-D114</f>
        <v>19.422928133333336</v>
      </c>
      <c r="H116" s="18">
        <f t="shared" ref="H116:I116" si="196">E116-E114</f>
        <v>1276.7939408333341</v>
      </c>
      <c r="I116" s="18">
        <f t="shared" si="196"/>
        <v>-6.7866666666666631E-2</v>
      </c>
      <c r="J116" s="18">
        <v>8.3140000000000001</v>
      </c>
      <c r="K116" s="18">
        <v>13.1</v>
      </c>
      <c r="L116" s="18">
        <f t="shared" si="104"/>
        <v>286.25</v>
      </c>
      <c r="M116" s="18">
        <v>1006</v>
      </c>
      <c r="N116" s="18">
        <f t="shared" si="110"/>
        <v>100600</v>
      </c>
      <c r="O116" s="18">
        <v>9.4999999999999998E-3</v>
      </c>
      <c r="P116" s="18">
        <v>0.12</v>
      </c>
      <c r="Q116" s="18">
        <v>86400</v>
      </c>
      <c r="R116" s="18">
        <f>((G116*O116*N116)/(J116*L116*P116*Q116))*10^6</f>
        <v>752.29085971718132</v>
      </c>
      <c r="S116" s="18">
        <f>((H116*O116*N116)/(J116*L116*P116*Q116))*10^6</f>
        <v>49452.91486625882</v>
      </c>
      <c r="T116" s="18">
        <f>((I116*O116*N116)/(J116*L116*P116*Q116))*10^6</f>
        <v>-2.6286187469944546</v>
      </c>
      <c r="U116" s="31">
        <f t="shared" si="112"/>
        <v>1.2066745389863588E-2</v>
      </c>
      <c r="V116" s="31">
        <f t="shared" si="113"/>
        <v>2.1764227832640501</v>
      </c>
      <c r="W116" s="18">
        <f t="shared" si="193"/>
        <v>0.37406910708577124</v>
      </c>
      <c r="X116" s="18">
        <f t="shared" si="194"/>
        <v>67.46910628118556</v>
      </c>
      <c r="Y116" s="18">
        <v>1188</v>
      </c>
      <c r="Z116" s="18">
        <f t="shared" si="116"/>
        <v>14.335293523157942</v>
      </c>
      <c r="AA116" s="18">
        <f t="shared" si="117"/>
        <v>2585.5902665176914</v>
      </c>
      <c r="AB116" s="18">
        <f>Z116*31</f>
        <v>444.39409921789621</v>
      </c>
      <c r="AC116" s="18">
        <f>AA116*31</f>
        <v>80153.298262048425</v>
      </c>
    </row>
    <row r="117" spans="1:29" s="18" customFormat="1" hidden="1" x14ac:dyDescent="0.25">
      <c r="A117" s="18" t="s">
        <v>1</v>
      </c>
      <c r="B117" s="18" t="s">
        <v>22</v>
      </c>
      <c r="C117" s="18" t="s">
        <v>6</v>
      </c>
      <c r="D117" s="18">
        <v>2.4538585999999998</v>
      </c>
      <c r="E117" s="18">
        <v>654.19846250000001</v>
      </c>
      <c r="F117" s="18">
        <v>0.64230000000000009</v>
      </c>
      <c r="J117" s="18">
        <v>8.3140000000000001</v>
      </c>
      <c r="K117" s="18">
        <v>13.1</v>
      </c>
      <c r="L117" s="18">
        <f t="shared" si="104"/>
        <v>286.25</v>
      </c>
      <c r="M117" s="18">
        <v>1006</v>
      </c>
      <c r="N117" s="18">
        <f t="shared" si="110"/>
        <v>100600</v>
      </c>
      <c r="O117" s="18">
        <v>9.4999999999999998E-3</v>
      </c>
      <c r="P117" s="18">
        <v>0.12</v>
      </c>
      <c r="Q117" s="18">
        <v>86400</v>
      </c>
      <c r="Y117" s="18">
        <v>2127</v>
      </c>
    </row>
    <row r="118" spans="1:29" s="18" customFormat="1" hidden="1" x14ac:dyDescent="0.25">
      <c r="A118" s="18" t="s">
        <v>3</v>
      </c>
      <c r="B118" s="18" t="s">
        <v>22</v>
      </c>
      <c r="C118" s="18" t="s">
        <v>6</v>
      </c>
      <c r="D118" s="18">
        <v>1942.57016015</v>
      </c>
      <c r="E118" s="18">
        <v>4449.6881937500002</v>
      </c>
      <c r="F118" s="18">
        <v>0.29572500000000002</v>
      </c>
      <c r="G118" s="18">
        <f t="shared" ref="G118:H118" si="197">D118-D117</f>
        <v>1940.1163015499999</v>
      </c>
      <c r="H118" s="18">
        <f t="shared" si="197"/>
        <v>3795.4897312500002</v>
      </c>
      <c r="I118" s="18">
        <f t="shared" ref="I118" si="198">F118-F117</f>
        <v>-0.34657500000000008</v>
      </c>
      <c r="J118" s="18">
        <v>8.3140000000000001</v>
      </c>
      <c r="K118" s="18">
        <v>13.1</v>
      </c>
      <c r="L118" s="18">
        <f t="shared" si="104"/>
        <v>286.25</v>
      </c>
      <c r="M118" s="18">
        <v>1006</v>
      </c>
      <c r="N118" s="18">
        <f t="shared" si="110"/>
        <v>100600</v>
      </c>
      <c r="O118" s="18">
        <v>9.4999999999999998E-3</v>
      </c>
      <c r="P118" s="18">
        <v>0.12</v>
      </c>
      <c r="Q118" s="18">
        <v>86400</v>
      </c>
      <c r="R118" s="18">
        <f>((G118*O118*N118)/(J118*L118*P118*Q118))*10^6</f>
        <v>75144.785092395075</v>
      </c>
      <c r="S118" s="18">
        <f>((H118*O118*N118)/(J118*L118*P118*Q118))*10^6</f>
        <v>147007.30051456828</v>
      </c>
      <c r="T118" s="18">
        <f>((I118*O118*N118)/(J118*L118*P118*Q118))*10^6</f>
        <v>-13.423578716693571</v>
      </c>
      <c r="U118" s="18">
        <f t="shared" si="112"/>
        <v>1.2053223528820169</v>
      </c>
      <c r="V118" s="18">
        <f t="shared" si="113"/>
        <v>6.4697912956461501</v>
      </c>
      <c r="W118" s="18">
        <f t="shared" ref="W118:W119" si="199">U118*31</f>
        <v>37.364992939342528</v>
      </c>
      <c r="X118" s="18">
        <f t="shared" ref="X118:X119" si="200">V118*31</f>
        <v>200.56353016503064</v>
      </c>
      <c r="Y118" s="18">
        <v>2127</v>
      </c>
      <c r="Z118" s="18">
        <f t="shared" si="116"/>
        <v>2563.7206445800502</v>
      </c>
      <c r="AA118" s="18">
        <f t="shared" si="117"/>
        <v>13761.246085839361</v>
      </c>
      <c r="AB118" s="18">
        <f>Z118*31</f>
        <v>79475.339981981553</v>
      </c>
      <c r="AC118" s="18">
        <f>AA118*31</f>
        <v>426598.62866102019</v>
      </c>
    </row>
    <row r="119" spans="1:29" s="18" customFormat="1" x14ac:dyDescent="0.25">
      <c r="A119" s="18" t="s">
        <v>4</v>
      </c>
      <c r="B119" s="18" t="s">
        <v>22</v>
      </c>
      <c r="C119" s="18" t="s">
        <v>6</v>
      </c>
      <c r="D119" s="18">
        <v>1698.8171502666671</v>
      </c>
      <c r="E119" s="18">
        <v>4294.0142425000004</v>
      </c>
      <c r="F119" s="18">
        <v>0.39307500000000012</v>
      </c>
      <c r="G119" s="18">
        <f t="shared" ref="G119" si="201">D119-D117</f>
        <v>1696.363291666667</v>
      </c>
      <c r="H119" s="18">
        <f t="shared" ref="H119:I119" si="202">E119-E117</f>
        <v>3639.8157800000004</v>
      </c>
      <c r="I119" s="18">
        <f t="shared" si="202"/>
        <v>-0.24922499999999997</v>
      </c>
      <c r="J119" s="18">
        <v>8.3140000000000001</v>
      </c>
      <c r="K119" s="18">
        <v>13.1</v>
      </c>
      <c r="L119" s="18">
        <f t="shared" si="104"/>
        <v>286.25</v>
      </c>
      <c r="M119" s="18">
        <v>1006</v>
      </c>
      <c r="N119" s="18">
        <f t="shared" si="110"/>
        <v>100600</v>
      </c>
      <c r="O119" s="18">
        <v>9.4999999999999998E-3</v>
      </c>
      <c r="P119" s="18">
        <v>0.12</v>
      </c>
      <c r="Q119" s="18">
        <v>86400</v>
      </c>
      <c r="R119" s="18">
        <f>((G119*O119*N119)/(J119*L119*P119*Q119))*10^6</f>
        <v>65703.718323009205</v>
      </c>
      <c r="S119" s="18">
        <f>((H119*O119*N119)/(J119*L119*P119*Q119))*10^6</f>
        <v>140977.72094667359</v>
      </c>
      <c r="T119" s="18">
        <f>((I119*O119*N119)/(J119*L119*P119*Q119))*10^6</f>
        <v>-9.6530084560858533</v>
      </c>
      <c r="U119" s="31">
        <f t="shared" si="112"/>
        <v>1.0538876419010674</v>
      </c>
      <c r="V119" s="31">
        <f t="shared" si="113"/>
        <v>6.2044294988631048</v>
      </c>
      <c r="W119" s="18">
        <f t="shared" si="199"/>
        <v>32.670516898933087</v>
      </c>
      <c r="X119" s="18">
        <f t="shared" si="200"/>
        <v>192.33731446475625</v>
      </c>
      <c r="Y119" s="18">
        <v>2127</v>
      </c>
      <c r="Z119" s="18">
        <f t="shared" si="116"/>
        <v>2241.6190143235704</v>
      </c>
      <c r="AA119" s="18">
        <f t="shared" si="117"/>
        <v>13196.821544081824</v>
      </c>
      <c r="AB119" s="18">
        <f>Z119*31</f>
        <v>69490.189444030679</v>
      </c>
      <c r="AC119" s="18">
        <f>AA119*31</f>
        <v>409101.46786653652</v>
      </c>
    </row>
    <row r="120" spans="1:29" s="18" customFormat="1" hidden="1" x14ac:dyDescent="0.25">
      <c r="A120" s="18" t="s">
        <v>1</v>
      </c>
      <c r="B120" s="18" t="s">
        <v>19</v>
      </c>
      <c r="C120" s="18" t="s">
        <v>6</v>
      </c>
      <c r="D120" s="18">
        <v>2.1980201500000001</v>
      </c>
      <c r="E120" s="18">
        <v>497.61513250000002</v>
      </c>
      <c r="F120" s="18">
        <v>0.49937500000000012</v>
      </c>
      <c r="J120" s="18">
        <v>8.3140000000000001</v>
      </c>
      <c r="K120" s="18">
        <v>13.1</v>
      </c>
      <c r="L120" s="18">
        <f t="shared" si="104"/>
        <v>286.25</v>
      </c>
      <c r="M120" s="18">
        <v>1006</v>
      </c>
      <c r="N120" s="18">
        <f t="shared" si="110"/>
        <v>100600</v>
      </c>
      <c r="O120" s="18">
        <v>9.4999999999999998E-3</v>
      </c>
      <c r="P120" s="18">
        <v>0.12</v>
      </c>
      <c r="Q120" s="18">
        <v>86400</v>
      </c>
      <c r="Y120" s="18">
        <v>2285</v>
      </c>
    </row>
    <row r="121" spans="1:29" s="18" customFormat="1" hidden="1" x14ac:dyDescent="0.25">
      <c r="A121" s="18" t="s">
        <v>3</v>
      </c>
      <c r="B121" s="18" t="s">
        <v>19</v>
      </c>
      <c r="C121" s="18" t="s">
        <v>6</v>
      </c>
      <c r="D121" s="18">
        <v>237.57713240000001</v>
      </c>
      <c r="E121" s="18">
        <v>2875.6470024999999</v>
      </c>
      <c r="F121" s="18">
        <v>0.49530000000000002</v>
      </c>
      <c r="G121" s="18">
        <f t="shared" ref="G121:H121" si="203">D121-D120</f>
        <v>235.37911225000002</v>
      </c>
      <c r="H121" s="18">
        <f t="shared" si="203"/>
        <v>2378.0318699999998</v>
      </c>
      <c r="I121" s="18">
        <f t="shared" ref="I121" si="204">F121-F120</f>
        <v>-4.0750000000001063E-3</v>
      </c>
      <c r="J121" s="18">
        <v>8.3140000000000001</v>
      </c>
      <c r="K121" s="18">
        <v>13.1</v>
      </c>
      <c r="L121" s="18">
        <f t="shared" si="104"/>
        <v>286.25</v>
      </c>
      <c r="M121" s="18">
        <v>1006</v>
      </c>
      <c r="N121" s="18">
        <f t="shared" si="110"/>
        <v>100600</v>
      </c>
      <c r="O121" s="18">
        <v>9.4999999999999998E-3</v>
      </c>
      <c r="P121" s="18">
        <v>0.12</v>
      </c>
      <c r="Q121" s="18">
        <v>86400</v>
      </c>
      <c r="R121" s="18">
        <f>((G121*O121*N121)/(J121*L121*P121*Q121))*10^6</f>
        <v>9116.7281008535738</v>
      </c>
      <c r="S121" s="18">
        <f>((H121*O121*N121)/(J121*L121*P121*Q121))*10^6</f>
        <v>92106.176145858786</v>
      </c>
      <c r="T121" s="18">
        <f>((I121*O121*N121)/(J121*L121*P121*Q121))*10^6</f>
        <v>-0.15783332112970561</v>
      </c>
      <c r="U121" s="18">
        <f t="shared" si="112"/>
        <v>0.1462323187376913</v>
      </c>
      <c r="V121" s="18">
        <f t="shared" si="113"/>
        <v>4.0535928121792448</v>
      </c>
      <c r="W121" s="18">
        <f t="shared" ref="W121:W122" si="205">U121*31</f>
        <v>4.5332018808684298</v>
      </c>
      <c r="X121" s="18">
        <f t="shared" ref="X121:X122" si="206">V121*31</f>
        <v>125.66137717755659</v>
      </c>
      <c r="Y121" s="18">
        <v>2285</v>
      </c>
      <c r="Z121" s="18">
        <f t="shared" si="116"/>
        <v>334.14084831562462</v>
      </c>
      <c r="AA121" s="18">
        <f t="shared" si="117"/>
        <v>9262.4595758295745</v>
      </c>
      <c r="AB121" s="18">
        <f>Z121*31</f>
        <v>10358.366297784363</v>
      </c>
      <c r="AC121" s="18">
        <f>AA121*31</f>
        <v>287136.24685071682</v>
      </c>
    </row>
    <row r="122" spans="1:29" s="18" customFormat="1" x14ac:dyDescent="0.25">
      <c r="A122" s="18" t="s">
        <v>4</v>
      </c>
      <c r="B122" s="18" t="s">
        <v>19</v>
      </c>
      <c r="C122" s="18" t="s">
        <v>6</v>
      </c>
      <c r="D122" s="18">
        <v>1037.5014639000001</v>
      </c>
      <c r="E122" s="18">
        <v>2860.3860708333341</v>
      </c>
      <c r="F122" s="18">
        <v>0.48382500000000001</v>
      </c>
      <c r="G122" s="18">
        <f>D122-D120</f>
        <v>1035.30344375</v>
      </c>
      <c r="H122" s="18">
        <f t="shared" ref="H122:I122" si="207">E122-E120</f>
        <v>2362.770938333334</v>
      </c>
      <c r="I122" s="18">
        <f t="shared" si="207"/>
        <v>-1.5550000000000119E-2</v>
      </c>
      <c r="J122" s="18">
        <v>8.3140000000000001</v>
      </c>
      <c r="K122" s="18">
        <v>13.1</v>
      </c>
      <c r="L122" s="18">
        <f t="shared" si="104"/>
        <v>286.25</v>
      </c>
      <c r="M122" s="18">
        <v>1006</v>
      </c>
      <c r="N122" s="18">
        <f t="shared" si="110"/>
        <v>100600</v>
      </c>
      <c r="O122" s="18">
        <v>9.4999999999999998E-3</v>
      </c>
      <c r="P122" s="18">
        <v>0.12</v>
      </c>
      <c r="Q122" s="18">
        <v>86400</v>
      </c>
      <c r="R122" s="18">
        <f>((G122*O122*N122)/(J122*L122*P122*Q122))*10^6</f>
        <v>40099.479976461254</v>
      </c>
      <c r="S122" s="18">
        <f>((H122*O122*N122)/(J122*L122*P122*Q122))*10^6</f>
        <v>91515.088163408887</v>
      </c>
      <c r="T122" s="18">
        <f>((I122*O122*N122)/(J122*L122*P122*Q122))*10^6</f>
        <v>-0.60228420701027663</v>
      </c>
      <c r="U122" s="31">
        <f t="shared" si="112"/>
        <v>0.64319565882243845</v>
      </c>
      <c r="V122" s="31">
        <f t="shared" si="113"/>
        <v>4.0275790300716245</v>
      </c>
      <c r="W122" s="18">
        <f t="shared" si="205"/>
        <v>19.939065423495592</v>
      </c>
      <c r="X122" s="18">
        <f t="shared" si="206"/>
        <v>124.85494993222036</v>
      </c>
      <c r="Y122" s="18">
        <v>2285</v>
      </c>
      <c r="Z122" s="18">
        <f t="shared" si="116"/>
        <v>1469.702080409272</v>
      </c>
      <c r="AA122" s="18">
        <f t="shared" si="117"/>
        <v>9203.0180837136613</v>
      </c>
      <c r="AB122" s="18">
        <f>Z122*31</f>
        <v>45560.764492687427</v>
      </c>
      <c r="AC122" s="18">
        <f>AA122*31</f>
        <v>285293.5605951235</v>
      </c>
    </row>
    <row r="123" spans="1:29" s="18" customFormat="1" hidden="1" x14ac:dyDescent="0.25">
      <c r="A123" s="18" t="s">
        <v>1</v>
      </c>
      <c r="B123" s="18" t="s">
        <v>18</v>
      </c>
      <c r="C123" s="18" t="s">
        <v>6</v>
      </c>
      <c r="D123" s="18">
        <v>3.8684900666666668</v>
      </c>
      <c r="E123" s="18">
        <v>723.44153749999998</v>
      </c>
      <c r="F123" s="18">
        <v>0.45287500000000003</v>
      </c>
      <c r="J123" s="18">
        <v>8.3140000000000001</v>
      </c>
      <c r="K123" s="18">
        <v>13.1</v>
      </c>
      <c r="L123" s="18">
        <f t="shared" si="104"/>
        <v>286.25</v>
      </c>
      <c r="M123" s="18">
        <v>1006</v>
      </c>
      <c r="N123" s="18">
        <f t="shared" si="110"/>
        <v>100600</v>
      </c>
      <c r="O123" s="18">
        <v>9.4999999999999998E-3</v>
      </c>
      <c r="P123" s="18">
        <v>0.12</v>
      </c>
      <c r="Q123" s="18">
        <v>86400</v>
      </c>
      <c r="Y123" s="18">
        <v>4515</v>
      </c>
    </row>
    <row r="124" spans="1:29" s="18" customFormat="1" hidden="1" x14ac:dyDescent="0.25">
      <c r="A124" s="18" t="s">
        <v>3</v>
      </c>
      <c r="B124" s="18" t="s">
        <v>18</v>
      </c>
      <c r="C124" s="18" t="s">
        <v>6</v>
      </c>
      <c r="D124" s="18">
        <v>36.851332249999999</v>
      </c>
      <c r="E124" s="18">
        <v>1252.5084487500001</v>
      </c>
      <c r="F124" s="18">
        <v>0.49437500000000001</v>
      </c>
      <c r="G124" s="18">
        <f t="shared" ref="G124:H124" si="208">D124-D123</f>
        <v>32.982842183333332</v>
      </c>
      <c r="H124" s="18">
        <f t="shared" si="208"/>
        <v>529.06691125000009</v>
      </c>
      <c r="I124" s="18">
        <f t="shared" ref="I124" si="209">F124-F123</f>
        <v>4.1499999999999981E-2</v>
      </c>
      <c r="J124" s="18">
        <v>8.3140000000000001</v>
      </c>
      <c r="K124" s="18">
        <v>13.1</v>
      </c>
      <c r="L124" s="18">
        <f t="shared" si="104"/>
        <v>286.25</v>
      </c>
      <c r="M124" s="18">
        <v>1006</v>
      </c>
      <c r="N124" s="18">
        <f t="shared" si="110"/>
        <v>100600</v>
      </c>
      <c r="O124" s="18">
        <v>9.4999999999999998E-3</v>
      </c>
      <c r="P124" s="18">
        <v>0.12</v>
      </c>
      <c r="Q124" s="18">
        <v>86400</v>
      </c>
      <c r="R124" s="18">
        <f>((G124*O124*N124)/(J124*L124*P124*Q124))*10^6</f>
        <v>1277.4948520471937</v>
      </c>
      <c r="S124" s="18">
        <f>((H124*O124*N124)/(J124*L124*P124*Q124))*10^6</f>
        <v>20491.874282802586</v>
      </c>
      <c r="T124" s="18">
        <f>((I124*O124*N124)/(J124*L124*P124*Q124))*10^6</f>
        <v>1.607382288805548</v>
      </c>
      <c r="U124" s="18">
        <f t="shared" si="112"/>
        <v>2.0491017426836986E-2</v>
      </c>
      <c r="V124" s="18">
        <f t="shared" si="113"/>
        <v>0.90184738718614166</v>
      </c>
      <c r="W124" s="18">
        <f t="shared" ref="W124:W125" si="210">U124*31</f>
        <v>0.63522154023194655</v>
      </c>
      <c r="X124" s="18">
        <f t="shared" ref="X124:X125" si="211">V124*31</f>
        <v>27.957269002770392</v>
      </c>
      <c r="Y124" s="18">
        <v>4515</v>
      </c>
      <c r="Z124" s="18">
        <f t="shared" si="116"/>
        <v>92.516943682168986</v>
      </c>
      <c r="AA124" s="18">
        <f t="shared" si="117"/>
        <v>4071.8409531454295</v>
      </c>
      <c r="AB124" s="18">
        <f>Z124*31</f>
        <v>2868.0252541472387</v>
      </c>
      <c r="AC124" s="18">
        <f>AA124*31</f>
        <v>126227.06954750832</v>
      </c>
    </row>
    <row r="125" spans="1:29" s="18" customFormat="1" x14ac:dyDescent="0.25">
      <c r="A125" s="18" t="s">
        <v>4</v>
      </c>
      <c r="B125" s="18" t="s">
        <v>18</v>
      </c>
      <c r="C125" s="18" t="s">
        <v>6</v>
      </c>
      <c r="D125" s="18">
        <v>76.860187966666658</v>
      </c>
      <c r="E125" s="18">
        <v>1409.819525833333</v>
      </c>
      <c r="F125" s="18">
        <v>0.64632500000000004</v>
      </c>
      <c r="G125" s="18">
        <f t="shared" ref="G125" si="212">D125-D123</f>
        <v>72.991697899999991</v>
      </c>
      <c r="H125" s="18">
        <f t="shared" ref="H125:I125" si="213">E125-E123</f>
        <v>686.37798833333306</v>
      </c>
      <c r="I125" s="18">
        <f t="shared" si="213"/>
        <v>0.19345000000000001</v>
      </c>
      <c r="J125" s="18">
        <v>8.3140000000000001</v>
      </c>
      <c r="K125" s="18">
        <v>13.1</v>
      </c>
      <c r="L125" s="18">
        <f t="shared" si="104"/>
        <v>286.25</v>
      </c>
      <c r="M125" s="18">
        <v>1006</v>
      </c>
      <c r="N125" s="18">
        <f t="shared" si="110"/>
        <v>100600</v>
      </c>
      <c r="O125" s="18">
        <v>9.4999999999999998E-3</v>
      </c>
      <c r="P125" s="18">
        <v>0.12</v>
      </c>
      <c r="Q125" s="18">
        <v>86400</v>
      </c>
      <c r="R125" s="18">
        <f>((G125*O125*N125)/(J125*L125*P125*Q125))*10^6</f>
        <v>2827.1219863687993</v>
      </c>
      <c r="S125" s="18">
        <f>((H125*O125*N125)/(J125*L125*P125*Q125))*10^6</f>
        <v>26584.863177662199</v>
      </c>
      <c r="T125" s="18">
        <f>((I125*O125*N125)/(J125*L125*P125*Q125))*10^6</f>
        <v>7.4927253920345409</v>
      </c>
      <c r="U125" s="31">
        <f t="shared" si="112"/>
        <v>4.534703666135554E-2</v>
      </c>
      <c r="V125" s="31">
        <f t="shared" si="113"/>
        <v>1.1699998284489133</v>
      </c>
      <c r="W125" s="18">
        <f t="shared" si="210"/>
        <v>1.4057581365020217</v>
      </c>
      <c r="X125" s="18">
        <f t="shared" si="211"/>
        <v>36.269994681916309</v>
      </c>
      <c r="Y125" s="18">
        <v>4515</v>
      </c>
      <c r="Z125" s="18">
        <f t="shared" si="116"/>
        <v>204.74187052602025</v>
      </c>
      <c r="AA125" s="18">
        <f t="shared" si="117"/>
        <v>5282.5492254468436</v>
      </c>
      <c r="AB125" s="18">
        <f>Z125*31</f>
        <v>6346.9979863066274</v>
      </c>
      <c r="AC125" s="18">
        <f>AA125*31</f>
        <v>163759.02598885214</v>
      </c>
    </row>
    <row r="126" spans="1:29" s="18" customFormat="1" hidden="1" x14ac:dyDescent="0.25">
      <c r="A126" s="18" t="s">
        <v>1</v>
      </c>
      <c r="B126" s="18" t="s">
        <v>17</v>
      </c>
      <c r="C126" s="18" t="s">
        <v>6</v>
      </c>
      <c r="D126" s="18">
        <v>15.879662825</v>
      </c>
      <c r="E126" s="18">
        <v>400</v>
      </c>
      <c r="F126" s="18">
        <v>0.34723124999999999</v>
      </c>
      <c r="J126" s="18">
        <v>8.3140000000000001</v>
      </c>
      <c r="K126" s="18">
        <v>13.1</v>
      </c>
      <c r="L126" s="18">
        <f t="shared" si="104"/>
        <v>286.25</v>
      </c>
      <c r="M126" s="18">
        <v>1006</v>
      </c>
      <c r="N126" s="18">
        <f t="shared" si="110"/>
        <v>100600</v>
      </c>
      <c r="O126" s="18">
        <v>9.4999999999999998E-3</v>
      </c>
      <c r="P126" s="18">
        <v>0.12</v>
      </c>
      <c r="Q126" s="18">
        <v>86400</v>
      </c>
      <c r="Y126" s="18">
        <v>1453</v>
      </c>
    </row>
    <row r="127" spans="1:29" s="18" customFormat="1" hidden="1" x14ac:dyDescent="0.25">
      <c r="A127" s="18" t="s">
        <v>3</v>
      </c>
      <c r="B127" s="18" t="s">
        <v>17</v>
      </c>
      <c r="C127" s="18" t="s">
        <v>6</v>
      </c>
      <c r="D127" s="18">
        <v>29.762023800000001</v>
      </c>
      <c r="E127" s="18">
        <v>465.59737500000011</v>
      </c>
      <c r="F127" s="18">
        <v>0.35088750000000002</v>
      </c>
      <c r="G127" s="18">
        <f t="shared" ref="G127" si="214">D127-D126</f>
        <v>13.882360975000001</v>
      </c>
      <c r="H127" s="18">
        <f>E127-E126</f>
        <v>65.597375000000113</v>
      </c>
      <c r="I127" s="18">
        <f t="shared" ref="I127" si="215">F127-F126</f>
        <v>3.6562500000000275E-3</v>
      </c>
      <c r="J127" s="18">
        <v>8.3140000000000001</v>
      </c>
      <c r="K127" s="18">
        <v>13.1</v>
      </c>
      <c r="L127" s="18">
        <f t="shared" si="104"/>
        <v>286.25</v>
      </c>
      <c r="M127" s="18">
        <v>1006</v>
      </c>
      <c r="N127" s="18">
        <f t="shared" si="110"/>
        <v>100600</v>
      </c>
      <c r="O127" s="18">
        <v>9.4999999999999998E-3</v>
      </c>
      <c r="P127" s="18">
        <v>0.12</v>
      </c>
      <c r="Q127" s="18">
        <v>86400</v>
      </c>
      <c r="R127" s="18">
        <f>((G127*O127*N127)/(J127*L127*P127*Q127))*10^6</f>
        <v>537.69303995229723</v>
      </c>
      <c r="S127" s="18">
        <f>((H127*O127*N127)/(J127*L127*P127*Q127))*10^6</f>
        <v>2540.7243076418331</v>
      </c>
      <c r="T127" s="18">
        <f>((I127*O127*N127)/(J127*L127*P127*Q127))*10^6</f>
        <v>0.14161425285410439</v>
      </c>
      <c r="U127" s="18">
        <f t="shared" si="112"/>
        <v>8.6245963608348464E-3</v>
      </c>
      <c r="V127" s="18">
        <f t="shared" si="113"/>
        <v>0.11181727677931706</v>
      </c>
      <c r="W127" s="18">
        <f t="shared" ref="W127:W128" si="216">U127*31</f>
        <v>0.26736248718588024</v>
      </c>
      <c r="X127" s="18">
        <f t="shared" ref="X127:X128" si="217">V127*31</f>
        <v>3.4663355801588289</v>
      </c>
      <c r="Y127" s="18">
        <v>1453</v>
      </c>
      <c r="Z127" s="18">
        <f t="shared" si="116"/>
        <v>12.531538512293032</v>
      </c>
      <c r="AA127" s="18">
        <f t="shared" si="117"/>
        <v>162.4705031603477</v>
      </c>
      <c r="AB127" s="18">
        <f>Z127*31</f>
        <v>388.47769388108401</v>
      </c>
      <c r="AC127" s="18">
        <f>AA127*31</f>
        <v>5036.5855979707785</v>
      </c>
    </row>
    <row r="128" spans="1:29" s="18" customFormat="1" x14ac:dyDescent="0.25">
      <c r="A128" s="18" t="s">
        <v>4</v>
      </c>
      <c r="B128" s="18" t="s">
        <v>17</v>
      </c>
      <c r="C128" s="18" t="s">
        <v>6</v>
      </c>
      <c r="D128" s="18">
        <v>36.434776300000003</v>
      </c>
      <c r="E128" s="18">
        <v>1294.799379166667</v>
      </c>
      <c r="F128" s="18">
        <v>0.33962500000000001</v>
      </c>
      <c r="G128" s="18">
        <f>D128-D126</f>
        <v>20.555113475000002</v>
      </c>
      <c r="H128" s="18">
        <f t="shared" ref="H128:I128" si="218">E128-E126</f>
        <v>894.79937916666699</v>
      </c>
      <c r="I128" s="18">
        <f t="shared" si="218"/>
        <v>-7.6062499999999811E-3</v>
      </c>
      <c r="J128" s="18">
        <v>8.3140000000000001</v>
      </c>
      <c r="K128" s="18">
        <v>13.1</v>
      </c>
      <c r="L128" s="18">
        <f t="shared" si="104"/>
        <v>286.25</v>
      </c>
      <c r="M128" s="18">
        <v>1006</v>
      </c>
      <c r="N128" s="18">
        <f t="shared" si="110"/>
        <v>100600</v>
      </c>
      <c r="O128" s="18">
        <v>9.4999999999999998E-3</v>
      </c>
      <c r="P128" s="18">
        <v>0.12</v>
      </c>
      <c r="Q128" s="18">
        <v>86400</v>
      </c>
      <c r="R128" s="18">
        <f>((G128*O128*N128)/(J128*L128*P128*Q128))*10^6</f>
        <v>796.14277937598274</v>
      </c>
      <c r="S128" s="18">
        <f>((H128*O128*N128)/(J128*L128*P128*Q128))*10^6</f>
        <v>34657.462026667512</v>
      </c>
      <c r="T128" s="18">
        <f>((I128*O128*N128)/(J128*L128*P128*Q128))*10^6</f>
        <v>-0.29460606106571507</v>
      </c>
      <c r="U128" s="31">
        <f t="shared" si="112"/>
        <v>1.2770130181190761E-2</v>
      </c>
      <c r="V128" s="31">
        <f t="shared" si="113"/>
        <v>1.5252749037936371</v>
      </c>
      <c r="W128" s="18">
        <f t="shared" si="216"/>
        <v>0.39587403561691359</v>
      </c>
      <c r="X128" s="18">
        <f t="shared" si="217"/>
        <v>47.283522017602749</v>
      </c>
      <c r="Y128" s="18">
        <v>1453</v>
      </c>
      <c r="Z128" s="18">
        <f t="shared" si="116"/>
        <v>18.554999153270177</v>
      </c>
      <c r="AA128" s="18">
        <f t="shared" si="117"/>
        <v>2216.2244352121547</v>
      </c>
      <c r="AB128" s="18">
        <f>Z128*31</f>
        <v>575.20497375137552</v>
      </c>
      <c r="AC128" s="18">
        <f>AA128*31</f>
        <v>68702.957491576803</v>
      </c>
    </row>
    <row r="129" spans="1:29" s="18" customFormat="1" hidden="1" x14ac:dyDescent="0.25">
      <c r="A129" s="18" t="s">
        <v>1</v>
      </c>
      <c r="B129" s="18" t="s">
        <v>23</v>
      </c>
      <c r="C129" s="18" t="s">
        <v>6</v>
      </c>
      <c r="D129" s="18">
        <v>2.1793293</v>
      </c>
      <c r="E129" s="18">
        <v>647.83318999999995</v>
      </c>
      <c r="F129" s="18">
        <v>0.48715000000000003</v>
      </c>
      <c r="J129" s="18">
        <v>8.3140000000000001</v>
      </c>
      <c r="K129" s="18">
        <v>12.8</v>
      </c>
      <c r="L129" s="18">
        <f t="shared" ref="L129:L192" si="219">K129+273.15</f>
        <v>285.95</v>
      </c>
      <c r="M129" s="18">
        <v>1020</v>
      </c>
      <c r="N129" s="18">
        <f t="shared" si="110"/>
        <v>102000</v>
      </c>
      <c r="O129" s="18">
        <v>9.4999999999999998E-3</v>
      </c>
      <c r="P129" s="18">
        <v>0.12</v>
      </c>
      <c r="Q129" s="18">
        <v>86400</v>
      </c>
      <c r="Y129" s="18">
        <v>122</v>
      </c>
    </row>
    <row r="130" spans="1:29" s="18" customFormat="1" hidden="1" x14ac:dyDescent="0.25">
      <c r="A130" s="18" t="s">
        <v>3</v>
      </c>
      <c r="B130" s="18" t="s">
        <v>23</v>
      </c>
      <c r="C130" s="18" t="s">
        <v>6</v>
      </c>
      <c r="D130" s="18">
        <v>65.158684100000002</v>
      </c>
      <c r="E130" s="18">
        <v>2550.6332950000001</v>
      </c>
      <c r="F130" s="18">
        <v>0.38445000000000001</v>
      </c>
      <c r="G130" s="18">
        <f t="shared" ref="G130:H130" si="220">D130-D129</f>
        <v>62.979354800000003</v>
      </c>
      <c r="H130" s="18">
        <f t="shared" si="220"/>
        <v>1902.8001050000003</v>
      </c>
      <c r="I130" s="18">
        <f t="shared" ref="I130" si="221">F130-F129</f>
        <v>-0.10270000000000001</v>
      </c>
      <c r="J130" s="18">
        <v>8.3140000000000001</v>
      </c>
      <c r="K130" s="18">
        <v>12.8</v>
      </c>
      <c r="L130" s="18">
        <f t="shared" si="219"/>
        <v>285.95</v>
      </c>
      <c r="M130" s="18">
        <v>1020</v>
      </c>
      <c r="N130" s="18">
        <f t="shared" si="110"/>
        <v>102000</v>
      </c>
      <c r="O130" s="18">
        <v>9.4999999999999998E-3</v>
      </c>
      <c r="P130" s="18">
        <v>0.12</v>
      </c>
      <c r="Q130" s="18">
        <v>86400</v>
      </c>
      <c r="R130" s="18">
        <f>((G130*O130*N130)/(J130*L130*P130*Q130))*10^6</f>
        <v>2475.8645104630937</v>
      </c>
      <c r="S130" s="18">
        <f>((H130*O130*N130)/(J130*L130*P130*Q130))*10^6</f>
        <v>74803.485450678956</v>
      </c>
      <c r="T130" s="18">
        <f>((I130*O130*N130)/(J130*L130*P130*Q130))*10^6</f>
        <v>-4.0373752006833792</v>
      </c>
      <c r="U130" s="18">
        <f t="shared" si="112"/>
        <v>3.9712866747828021E-2</v>
      </c>
      <c r="V130" s="18">
        <f t="shared" si="113"/>
        <v>3.2921013946843809</v>
      </c>
      <c r="W130" s="18">
        <f t="shared" ref="W130:W131" si="222">U130*31</f>
        <v>1.2310988691826688</v>
      </c>
      <c r="X130" s="18">
        <f t="shared" ref="X130:X131" si="223">V130*31</f>
        <v>102.05514323521581</v>
      </c>
      <c r="Y130" s="18">
        <v>122</v>
      </c>
      <c r="Z130" s="18">
        <f t="shared" si="116"/>
        <v>4.8449697432350183</v>
      </c>
      <c r="AA130" s="18">
        <f t="shared" si="117"/>
        <v>401.63637015149448</v>
      </c>
      <c r="AB130" s="18">
        <f>Z130*31</f>
        <v>150.19406204028556</v>
      </c>
      <c r="AC130" s="18">
        <f>AA130*31</f>
        <v>12450.727474696328</v>
      </c>
    </row>
    <row r="131" spans="1:29" s="18" customFormat="1" x14ac:dyDescent="0.25">
      <c r="A131" s="18" t="s">
        <v>4</v>
      </c>
      <c r="B131" s="18" t="s">
        <v>23</v>
      </c>
      <c r="C131" s="18" t="s">
        <v>6</v>
      </c>
      <c r="D131" s="18">
        <v>182.9534209</v>
      </c>
      <c r="E131" s="18">
        <v>2711.8702841666668</v>
      </c>
      <c r="F131" s="18">
        <v>0.36364166666666659</v>
      </c>
      <c r="G131" s="18">
        <f t="shared" ref="G131" si="224">D131-D129</f>
        <v>180.77409159999999</v>
      </c>
      <c r="H131" s="18">
        <f t="shared" ref="H131:I131" si="225">E131-E129</f>
        <v>2064.037094166667</v>
      </c>
      <c r="I131" s="18">
        <f t="shared" si="225"/>
        <v>-0.12350833333333344</v>
      </c>
      <c r="J131" s="18">
        <v>8.3140000000000001</v>
      </c>
      <c r="K131" s="18">
        <v>12.8</v>
      </c>
      <c r="L131" s="18">
        <f t="shared" si="219"/>
        <v>285.95</v>
      </c>
      <c r="M131" s="18">
        <v>1020</v>
      </c>
      <c r="N131" s="18">
        <f t="shared" si="110"/>
        <v>102000</v>
      </c>
      <c r="O131" s="18">
        <v>9.4999999999999998E-3</v>
      </c>
      <c r="P131" s="18">
        <v>0.12</v>
      </c>
      <c r="Q131" s="18">
        <v>86400</v>
      </c>
      <c r="R131" s="18">
        <f>((G131*O131*N131)/(J131*L131*P131*Q131))*10^6</f>
        <v>7106.6488252376384</v>
      </c>
      <c r="S131" s="18">
        <f>((H131*O131*N131)/(J131*L131*P131*Q131))*10^6</f>
        <v>81142.085465229655</v>
      </c>
      <c r="T131" s="18">
        <f>((I131*O131*N131)/(J131*L131*P131*Q131))*10^6</f>
        <v>-4.855399046521292</v>
      </c>
      <c r="U131" s="31">
        <f t="shared" si="112"/>
        <v>0.1139906471568117</v>
      </c>
      <c r="V131" s="31">
        <f t="shared" si="113"/>
        <v>3.5710631813247566</v>
      </c>
      <c r="W131" s="18">
        <f t="shared" si="222"/>
        <v>3.533710061861163</v>
      </c>
      <c r="X131" s="18">
        <f t="shared" si="223"/>
        <v>110.70295862106745</v>
      </c>
      <c r="Y131" s="18">
        <v>122</v>
      </c>
      <c r="Z131" s="18">
        <f t="shared" si="116"/>
        <v>13.906858953131028</v>
      </c>
      <c r="AA131" s="18">
        <f t="shared" si="117"/>
        <v>435.66970812162032</v>
      </c>
      <c r="AB131" s="18">
        <f>Z131*31</f>
        <v>431.11262754706189</v>
      </c>
      <c r="AC131" s="18">
        <f>AA131*31</f>
        <v>13505.760951770229</v>
      </c>
    </row>
    <row r="132" spans="1:29" s="18" customFormat="1" hidden="1" x14ac:dyDescent="0.25">
      <c r="A132" s="18" t="s">
        <v>1</v>
      </c>
      <c r="B132" s="18" t="s">
        <v>24</v>
      </c>
      <c r="C132" s="18" t="s">
        <v>6</v>
      </c>
      <c r="D132" s="18">
        <v>2.1179999999999999</v>
      </c>
      <c r="E132" s="18">
        <v>758.47338750000006</v>
      </c>
      <c r="F132" s="18">
        <v>0.83027499999999999</v>
      </c>
      <c r="J132" s="18">
        <v>8.3140000000000001</v>
      </c>
      <c r="K132" s="18">
        <v>12.8</v>
      </c>
      <c r="L132" s="18">
        <f t="shared" si="219"/>
        <v>285.95</v>
      </c>
      <c r="M132" s="18">
        <v>1020</v>
      </c>
      <c r="N132" s="18">
        <f t="shared" ref="N132:N195" si="226">M132*100</f>
        <v>102000</v>
      </c>
      <c r="O132" s="18">
        <v>9.4999999999999998E-3</v>
      </c>
      <c r="P132" s="18">
        <v>0.12</v>
      </c>
      <c r="Q132" s="18">
        <v>86400</v>
      </c>
      <c r="Y132" s="18">
        <v>823</v>
      </c>
    </row>
    <row r="133" spans="1:29" s="18" customFormat="1" hidden="1" x14ac:dyDescent="0.25">
      <c r="A133" s="18" t="s">
        <v>3</v>
      </c>
      <c r="B133" s="18" t="s">
        <v>24</v>
      </c>
      <c r="C133" s="18" t="s">
        <v>6</v>
      </c>
      <c r="D133" s="18">
        <v>62.135528399999998</v>
      </c>
      <c r="E133" s="18">
        <v>1557.2364325000001</v>
      </c>
      <c r="F133" s="18">
        <v>0.40880000000000011</v>
      </c>
      <c r="G133" s="18">
        <f>D133-D132</f>
        <v>60.017528399999996</v>
      </c>
      <c r="H133" s="18">
        <f>E133-E132</f>
        <v>798.76304500000003</v>
      </c>
      <c r="I133" s="18">
        <f t="shared" ref="I133" si="227">F133-F132</f>
        <v>-0.42147499999999988</v>
      </c>
      <c r="J133" s="18">
        <v>8.3140000000000001</v>
      </c>
      <c r="K133" s="18">
        <v>12.8</v>
      </c>
      <c r="L133" s="18">
        <f t="shared" si="219"/>
        <v>285.95</v>
      </c>
      <c r="M133" s="18">
        <v>1020</v>
      </c>
      <c r="N133" s="18">
        <f t="shared" si="226"/>
        <v>102000</v>
      </c>
      <c r="O133" s="18">
        <v>9.4999999999999998E-3</v>
      </c>
      <c r="P133" s="18">
        <v>0.12</v>
      </c>
      <c r="Q133" s="18">
        <v>86400</v>
      </c>
      <c r="R133" s="18">
        <f>((G133*O133*N133)/(J133*L133*P133*Q133))*10^6</f>
        <v>2359.4282450678711</v>
      </c>
      <c r="S133" s="18">
        <f>((H133*O133*N133)/(J133*L133*P133*Q133))*10^6</f>
        <v>31401.227936760875</v>
      </c>
      <c r="T133" s="18">
        <f>((I133*O133*N133)/(J133*L133*P133*Q133))*10^6</f>
        <v>-16.569159812152151</v>
      </c>
      <c r="U133" s="18">
        <f t="shared" si="112"/>
        <v>3.7845229050888649E-2</v>
      </c>
      <c r="V133" s="18">
        <f t="shared" si="113"/>
        <v>1.381968041496846</v>
      </c>
      <c r="W133" s="18">
        <f t="shared" ref="W133:W134" si="228">U133*31</f>
        <v>1.1732021005775481</v>
      </c>
      <c r="X133" s="18">
        <f t="shared" ref="X133:X134" si="229">V133*31</f>
        <v>42.841009286402226</v>
      </c>
      <c r="Y133" s="18">
        <v>823</v>
      </c>
      <c r="Z133" s="18">
        <f t="shared" si="116"/>
        <v>31.146623508881358</v>
      </c>
      <c r="AA133" s="18">
        <f t="shared" si="117"/>
        <v>1137.3596981519042</v>
      </c>
      <c r="AB133" s="18">
        <f>Z133*31</f>
        <v>965.5453287753221</v>
      </c>
      <c r="AC133" s="18">
        <f>AA133*31</f>
        <v>35258.150642709028</v>
      </c>
    </row>
    <row r="134" spans="1:29" s="18" customFormat="1" x14ac:dyDescent="0.25">
      <c r="A134" s="18" t="s">
        <v>4</v>
      </c>
      <c r="B134" s="18" t="s">
        <v>24</v>
      </c>
      <c r="C134" s="18" t="s">
        <v>6</v>
      </c>
      <c r="D134" s="18">
        <v>339.13535400000001</v>
      </c>
      <c r="E134" s="18">
        <v>1384.588210833334</v>
      </c>
      <c r="F134" s="18">
        <v>0.35493333333333338</v>
      </c>
      <c r="G134" s="18">
        <f t="shared" ref="G134" si="230">D134-D132</f>
        <v>337.01735400000001</v>
      </c>
      <c r="H134" s="18">
        <f t="shared" ref="H134:I134" si="231">E134-E132</f>
        <v>626.1148233333339</v>
      </c>
      <c r="I134" s="18">
        <f t="shared" si="231"/>
        <v>-0.47534166666666661</v>
      </c>
      <c r="J134" s="18">
        <v>8.3140000000000001</v>
      </c>
      <c r="K134" s="18">
        <v>12.8</v>
      </c>
      <c r="L134" s="18">
        <f t="shared" si="219"/>
        <v>285.95</v>
      </c>
      <c r="M134" s="18">
        <v>1020</v>
      </c>
      <c r="N134" s="18">
        <f t="shared" si="226"/>
        <v>102000</v>
      </c>
      <c r="O134" s="18">
        <v>9.4999999999999998E-3</v>
      </c>
      <c r="P134" s="18">
        <v>0.12</v>
      </c>
      <c r="Q134" s="18">
        <v>86400</v>
      </c>
      <c r="R134" s="18">
        <f>((G134*O134*N134)/(J134*L134*P134*Q134))*10^6</f>
        <v>13248.933858223283</v>
      </c>
      <c r="S134" s="18">
        <f>((H134*O134*N134)/(J134*L134*P134*Q134))*10^6</f>
        <v>24614.025905611074</v>
      </c>
      <c r="T134" s="18">
        <f>((I134*O134*N134)/(J134*L134*P134*Q134))*10^6</f>
        <v>-18.686783416275606</v>
      </c>
      <c r="U134" s="31">
        <f t="shared" si="112"/>
        <v>0.21251289908590146</v>
      </c>
      <c r="V134" s="31">
        <f t="shared" si="113"/>
        <v>1.0832632801059432</v>
      </c>
      <c r="W134" s="18">
        <f t="shared" si="228"/>
        <v>6.5878998716629456</v>
      </c>
      <c r="X134" s="18">
        <f t="shared" si="229"/>
        <v>33.581161683284236</v>
      </c>
      <c r="Y134" s="18">
        <v>823</v>
      </c>
      <c r="Z134" s="18">
        <f t="shared" si="116"/>
        <v>174.89811594769691</v>
      </c>
      <c r="AA134" s="18">
        <f t="shared" si="117"/>
        <v>891.5256795271913</v>
      </c>
      <c r="AB134" s="18">
        <f>Z134*31</f>
        <v>5421.841594378604</v>
      </c>
      <c r="AC134" s="18">
        <f>AA134*31</f>
        <v>27637.296065342929</v>
      </c>
    </row>
    <row r="135" spans="1:29" s="18" customFormat="1" hidden="1" x14ac:dyDescent="0.25">
      <c r="A135" s="18" t="s">
        <v>1</v>
      </c>
      <c r="B135" s="18" t="s">
        <v>25</v>
      </c>
      <c r="C135" s="18" t="s">
        <v>6</v>
      </c>
      <c r="D135" s="18">
        <v>6.1776235499999999</v>
      </c>
      <c r="E135" s="18">
        <v>697.14341000000002</v>
      </c>
      <c r="F135" s="18">
        <v>0.44112499999999999</v>
      </c>
      <c r="J135" s="18">
        <v>8.3140000000000001</v>
      </c>
      <c r="K135" s="18">
        <v>12.8</v>
      </c>
      <c r="L135" s="18">
        <f t="shared" si="219"/>
        <v>285.95</v>
      </c>
      <c r="M135" s="18">
        <v>1020</v>
      </c>
      <c r="N135" s="18">
        <f t="shared" si="226"/>
        <v>102000</v>
      </c>
      <c r="O135" s="18">
        <v>9.4999999999999998E-3</v>
      </c>
      <c r="P135" s="18">
        <v>0.12</v>
      </c>
      <c r="Q135" s="18">
        <v>86400</v>
      </c>
      <c r="Y135" s="18">
        <v>690</v>
      </c>
    </row>
    <row r="136" spans="1:29" s="18" customFormat="1" hidden="1" x14ac:dyDescent="0.25">
      <c r="A136" s="18" t="s">
        <v>3</v>
      </c>
      <c r="B136" s="18" t="s">
        <v>25</v>
      </c>
      <c r="C136" s="18" t="s">
        <v>6</v>
      </c>
      <c r="D136" s="18">
        <v>1041.2951112000001</v>
      </c>
      <c r="E136" s="18">
        <v>3957.0480687499999</v>
      </c>
      <c r="F136" s="18">
        <v>0.32121250000000001</v>
      </c>
      <c r="G136" s="18">
        <f t="shared" ref="G136:H136" si="232">D136-D135</f>
        <v>1035.1174876500002</v>
      </c>
      <c r="H136" s="18">
        <f t="shared" si="232"/>
        <v>3259.9046587499997</v>
      </c>
      <c r="I136" s="18">
        <f>F136-F135</f>
        <v>-0.11991249999999998</v>
      </c>
      <c r="J136" s="18">
        <v>8.3140000000000001</v>
      </c>
      <c r="K136" s="18">
        <v>12.8</v>
      </c>
      <c r="L136" s="18">
        <f t="shared" si="219"/>
        <v>285.95</v>
      </c>
      <c r="M136" s="18">
        <v>1020</v>
      </c>
      <c r="N136" s="18">
        <f t="shared" si="226"/>
        <v>102000</v>
      </c>
      <c r="O136" s="18">
        <v>9.4999999999999998E-3</v>
      </c>
      <c r="P136" s="18">
        <v>0.12</v>
      </c>
      <c r="Q136" s="18">
        <v>86400</v>
      </c>
      <c r="R136" s="18">
        <f>((G136*O136*N136)/(J136*L136*P136*Q136))*10^6</f>
        <v>40692.869273922042</v>
      </c>
      <c r="S136" s="18">
        <f>((H136*O136*N136)/(J136*L136*P136*Q136))*10^6</f>
        <v>128154.41310447382</v>
      </c>
      <c r="T136" s="18">
        <f>((I136*O136*N136)/(J136*L136*P136*Q136))*10^6</f>
        <v>-4.714038498071524</v>
      </c>
      <c r="U136" s="18">
        <f t="shared" ref="U136:U198" si="233">R136*(10^-6)*16.04</f>
        <v>0.6527136231537094</v>
      </c>
      <c r="V136" s="18">
        <f t="shared" ref="V136:V198" si="234">S136*(10^-6)*44.01</f>
        <v>5.640075720727892</v>
      </c>
      <c r="W136" s="18">
        <f t="shared" ref="W136:W137" si="235">U136*31</f>
        <v>20.234122317764992</v>
      </c>
      <c r="X136" s="18">
        <f t="shared" ref="X136:X137" si="236">V136*31</f>
        <v>174.84234734256466</v>
      </c>
      <c r="Y136" s="18">
        <v>690</v>
      </c>
      <c r="Z136" s="18">
        <f>U136*Y136</f>
        <v>450.37239997605951</v>
      </c>
      <c r="AA136" s="18">
        <f t="shared" ref="AA136:AA198" si="237">V136*Y136</f>
        <v>3891.6522473022455</v>
      </c>
      <c r="AB136" s="18">
        <f>Z136*31</f>
        <v>13961.544399257846</v>
      </c>
      <c r="AC136" s="18">
        <f>AA136*31</f>
        <v>120641.21966636961</v>
      </c>
    </row>
    <row r="137" spans="1:29" s="18" customFormat="1" x14ac:dyDescent="0.25">
      <c r="A137" s="18" t="s">
        <v>4</v>
      </c>
      <c r="B137" s="18" t="s">
        <v>25</v>
      </c>
      <c r="C137" s="18" t="s">
        <v>6</v>
      </c>
      <c r="D137" s="18">
        <v>2217.8022123000001</v>
      </c>
      <c r="E137" s="18">
        <v>2915.8158387499998</v>
      </c>
      <c r="F137" s="18">
        <v>0.33626250000000002</v>
      </c>
      <c r="G137" s="18">
        <f t="shared" ref="G137" si="238">D137-D135</f>
        <v>2211.6245887499999</v>
      </c>
      <c r="H137" s="18">
        <f t="shared" ref="H137:I137" si="239">E137-E135</f>
        <v>2218.6724287499997</v>
      </c>
      <c r="I137" s="18">
        <f t="shared" si="239"/>
        <v>-0.10486249999999997</v>
      </c>
      <c r="J137" s="18">
        <v>8.3140000000000001</v>
      </c>
      <c r="K137" s="18">
        <v>12.8</v>
      </c>
      <c r="L137" s="18">
        <f t="shared" si="219"/>
        <v>285.95</v>
      </c>
      <c r="M137" s="18">
        <v>1020</v>
      </c>
      <c r="N137" s="18">
        <f t="shared" si="226"/>
        <v>102000</v>
      </c>
      <c r="O137" s="18">
        <v>9.4999999999999998E-3</v>
      </c>
      <c r="P137" s="18">
        <v>0.12</v>
      </c>
      <c r="Q137" s="18">
        <v>86400</v>
      </c>
      <c r="R137" s="18">
        <f>((G137*O137*N137)/(J137*L137*P137*Q137))*10^6</f>
        <v>86944.092189297226</v>
      </c>
      <c r="S137" s="18">
        <f>((H137*O137*N137)/(J137*L137*P137*Q137))*10^6</f>
        <v>87221.159126340877</v>
      </c>
      <c r="T137" s="18">
        <f>((I137*O137*N137)/(J137*L137*P137*Q137))*10^6</f>
        <v>-4.1223880913501523</v>
      </c>
      <c r="U137" s="31">
        <f t="shared" si="233"/>
        <v>1.3945832387163273</v>
      </c>
      <c r="V137" s="31">
        <f t="shared" si="234"/>
        <v>3.8386032131502619</v>
      </c>
      <c r="W137" s="18">
        <f t="shared" si="235"/>
        <v>43.232080400206144</v>
      </c>
      <c r="X137" s="18">
        <f t="shared" si="236"/>
        <v>118.99669960765812</v>
      </c>
      <c r="Y137" s="18">
        <v>690</v>
      </c>
      <c r="Z137" s="18">
        <f>U137*Y137</f>
        <v>962.26243471426585</v>
      </c>
      <c r="AA137" s="18">
        <f t="shared" si="237"/>
        <v>2648.6362170736807</v>
      </c>
      <c r="AB137" s="18">
        <f>Z137*31</f>
        <v>29830.135476142241</v>
      </c>
      <c r="AC137" s="18">
        <f>AA137*31</f>
        <v>82107.722729284098</v>
      </c>
    </row>
    <row r="138" spans="1:29" s="18" customFormat="1" hidden="1" x14ac:dyDescent="0.25">
      <c r="A138" s="18" t="s">
        <v>1</v>
      </c>
      <c r="B138" s="18" t="s">
        <v>9</v>
      </c>
      <c r="C138" s="18" t="s">
        <v>6</v>
      </c>
      <c r="D138" s="18">
        <v>12.715016200000001</v>
      </c>
      <c r="E138" s="18">
        <v>258.82613500000002</v>
      </c>
      <c r="F138" s="18">
        <v>0.11465</v>
      </c>
      <c r="J138" s="18">
        <v>8.3140000000000001</v>
      </c>
      <c r="K138" s="18">
        <v>12.4</v>
      </c>
      <c r="L138" s="18">
        <f t="shared" si="219"/>
        <v>285.54999999999995</v>
      </c>
      <c r="M138" s="18">
        <v>1000</v>
      </c>
      <c r="N138" s="18">
        <f t="shared" si="226"/>
        <v>100000</v>
      </c>
      <c r="O138" s="18">
        <v>9.4999999999999998E-3</v>
      </c>
      <c r="P138" s="18">
        <v>0.12</v>
      </c>
      <c r="Q138" s="18">
        <v>86400</v>
      </c>
      <c r="Y138" s="18">
        <v>391</v>
      </c>
    </row>
    <row r="139" spans="1:29" s="18" customFormat="1" hidden="1" x14ac:dyDescent="0.25">
      <c r="A139" s="18" t="s">
        <v>3</v>
      </c>
      <c r="B139" s="18" t="s">
        <v>9</v>
      </c>
      <c r="C139" s="18" t="s">
        <v>6</v>
      </c>
      <c r="D139" s="18">
        <v>73.650163449999994</v>
      </c>
      <c r="E139" s="18">
        <v>1208.2511325</v>
      </c>
      <c r="F139" s="18">
        <v>0.29494999999999999</v>
      </c>
      <c r="G139" s="18">
        <f t="shared" ref="G139:H139" si="240">D139-D138</f>
        <v>60.935147249999993</v>
      </c>
      <c r="H139" s="18">
        <f t="shared" si="240"/>
        <v>949.42499750000002</v>
      </c>
      <c r="I139" s="18">
        <f t="shared" ref="I139" si="241">F139-F138</f>
        <v>0.18029999999999999</v>
      </c>
      <c r="J139" s="18">
        <v>8.3140000000000001</v>
      </c>
      <c r="K139" s="18">
        <v>12.4</v>
      </c>
      <c r="L139" s="18">
        <f t="shared" si="219"/>
        <v>285.54999999999995</v>
      </c>
      <c r="M139" s="18">
        <v>1000</v>
      </c>
      <c r="N139" s="18">
        <f t="shared" si="226"/>
        <v>100000</v>
      </c>
      <c r="O139" s="18">
        <v>9.4999999999999998E-3</v>
      </c>
      <c r="P139" s="18">
        <v>0.12</v>
      </c>
      <c r="Q139" s="18">
        <v>86400</v>
      </c>
      <c r="R139" s="18">
        <f>((G139*O139*N139)/(J139*L139*P139*Q139))*10^6</f>
        <v>2351.8211790376808</v>
      </c>
      <c r="S139" s="18">
        <f>((H139*O139*N139)/(J139*L139*P139*Q139))*10^6</f>
        <v>36643.512288030084</v>
      </c>
      <c r="T139" s="18">
        <f>((I139*O139*N139)/(J139*L139*P139*Q139))*10^6</f>
        <v>6.9587648133646534</v>
      </c>
      <c r="U139" s="18">
        <f t="shared" si="233"/>
        <v>3.7723211711764397E-2</v>
      </c>
      <c r="V139" s="18">
        <f t="shared" si="234"/>
        <v>1.6126809757962037</v>
      </c>
      <c r="W139" s="18">
        <f t="shared" ref="W139:W140" si="242">U139*31</f>
        <v>1.1694195630646964</v>
      </c>
      <c r="X139" s="18">
        <f t="shared" ref="X139:X140" si="243">V139*31</f>
        <v>49.993110249682317</v>
      </c>
      <c r="Y139" s="18">
        <v>391</v>
      </c>
      <c r="Z139" s="18">
        <f>U139*Y139</f>
        <v>14.749775779299879</v>
      </c>
      <c r="AA139" s="18">
        <f t="shared" si="237"/>
        <v>630.55826153631563</v>
      </c>
      <c r="AB139" s="18">
        <f>Z139*31</f>
        <v>457.24304915829629</v>
      </c>
      <c r="AC139" s="18">
        <f>AA139*31</f>
        <v>19547.306107625784</v>
      </c>
    </row>
    <row r="140" spans="1:29" s="18" customFormat="1" x14ac:dyDescent="0.25">
      <c r="A140" s="18" t="s">
        <v>4</v>
      </c>
      <c r="B140" s="18" t="s">
        <v>9</v>
      </c>
      <c r="C140" s="18" t="s">
        <v>6</v>
      </c>
      <c r="D140" s="18">
        <v>28.765813399999999</v>
      </c>
      <c r="E140" s="18">
        <v>1134.6803758333331</v>
      </c>
      <c r="F140" s="18">
        <v>0.46726666666666672</v>
      </c>
      <c r="G140" s="18">
        <f t="shared" ref="G140" si="244">D140-D138</f>
        <v>16.050797199999998</v>
      </c>
      <c r="H140" s="18">
        <f t="shared" ref="H140:I140" si="245">E140-E138</f>
        <v>875.85424083333305</v>
      </c>
      <c r="I140" s="18">
        <f t="shared" si="245"/>
        <v>0.35261666666666669</v>
      </c>
      <c r="J140" s="18">
        <v>8.3140000000000001</v>
      </c>
      <c r="K140" s="18">
        <v>12.4</v>
      </c>
      <c r="L140" s="18">
        <f t="shared" si="219"/>
        <v>285.54999999999995</v>
      </c>
      <c r="M140" s="18">
        <v>1000</v>
      </c>
      <c r="N140" s="18">
        <f t="shared" si="226"/>
        <v>100000</v>
      </c>
      <c r="O140" s="18">
        <v>9.4999999999999998E-3</v>
      </c>
      <c r="P140" s="18">
        <v>0.12</v>
      </c>
      <c r="Q140" s="18">
        <v>86400</v>
      </c>
      <c r="R140" s="18">
        <f>((G140*O140*N140)/(J140*L140*P140*Q140))*10^6</f>
        <v>619.48820178486903</v>
      </c>
      <c r="S140" s="18">
        <f>((H140*O140*N140)/(J140*L140*P140*Q140))*10^6</f>
        <v>33804.013714626773</v>
      </c>
      <c r="T140" s="18">
        <f>((I140*O140*N140)/(J140*L140*P140*Q140))*10^6</f>
        <v>13.609409054941393</v>
      </c>
      <c r="U140" s="31">
        <f t="shared" si="233"/>
        <v>9.9365907566292995E-3</v>
      </c>
      <c r="V140" s="31">
        <f t="shared" si="234"/>
        <v>1.4877146435807242</v>
      </c>
      <c r="W140" s="18">
        <f t="shared" si="242"/>
        <v>0.3080343134555083</v>
      </c>
      <c r="X140" s="18">
        <f t="shared" si="243"/>
        <v>46.119153951002453</v>
      </c>
      <c r="Y140" s="18">
        <v>391</v>
      </c>
      <c r="Z140" s="18">
        <f>U140*Y140</f>
        <v>3.8852069858420561</v>
      </c>
      <c r="AA140" s="18">
        <f t="shared" si="237"/>
        <v>581.69642564006313</v>
      </c>
      <c r="AB140" s="18">
        <f>Z140*31</f>
        <v>120.44141656110374</v>
      </c>
      <c r="AC140" s="18">
        <f>AA140*31</f>
        <v>18032.589194841956</v>
      </c>
    </row>
    <row r="141" spans="1:29" s="18" customFormat="1" hidden="1" x14ac:dyDescent="0.25">
      <c r="A141" s="18" t="s">
        <v>1</v>
      </c>
      <c r="B141" s="18" t="s">
        <v>12</v>
      </c>
      <c r="C141" s="18" t="s">
        <v>6</v>
      </c>
      <c r="D141" s="18">
        <v>2.9200583999999998</v>
      </c>
      <c r="E141" s="18">
        <v>307.58843000000002</v>
      </c>
      <c r="F141" s="18">
        <v>0.364375</v>
      </c>
      <c r="J141" s="18">
        <v>8.3140000000000001</v>
      </c>
      <c r="K141" s="18">
        <v>11.1</v>
      </c>
      <c r="L141" s="18">
        <f t="shared" si="219"/>
        <v>284.25</v>
      </c>
      <c r="M141" s="18">
        <v>1002</v>
      </c>
      <c r="N141" s="18">
        <f t="shared" si="226"/>
        <v>100200</v>
      </c>
      <c r="O141" s="18">
        <v>9.4999999999999998E-3</v>
      </c>
      <c r="P141" s="18">
        <v>0.12</v>
      </c>
      <c r="Q141" s="18">
        <v>86400</v>
      </c>
      <c r="Y141" s="18">
        <v>11865</v>
      </c>
    </row>
    <row r="142" spans="1:29" s="18" customFormat="1" hidden="1" x14ac:dyDescent="0.25">
      <c r="A142" s="18" t="s">
        <v>3</v>
      </c>
      <c r="B142" s="18" t="s">
        <v>12</v>
      </c>
      <c r="C142" s="18" t="s">
        <v>6</v>
      </c>
      <c r="D142" s="18">
        <v>17.923572750000002</v>
      </c>
      <c r="E142" s="18">
        <v>448.32082000000003</v>
      </c>
      <c r="F142" s="18">
        <v>0.42547499999999999</v>
      </c>
      <c r="G142" s="18">
        <f>D142-D141</f>
        <v>15.003514350000001</v>
      </c>
      <c r="H142" s="18">
        <f>E142-E141</f>
        <v>140.73239000000001</v>
      </c>
      <c r="I142" s="18">
        <f t="shared" ref="I142" si="246">F142-F141</f>
        <v>6.1099999999999988E-2</v>
      </c>
      <c r="J142" s="18">
        <v>8.3140000000000001</v>
      </c>
      <c r="K142" s="18">
        <v>11.1</v>
      </c>
      <c r="L142" s="18">
        <f t="shared" si="219"/>
        <v>284.25</v>
      </c>
      <c r="M142" s="18">
        <v>1002</v>
      </c>
      <c r="N142" s="18">
        <f t="shared" si="226"/>
        <v>100200</v>
      </c>
      <c r="O142" s="18">
        <v>9.4999999999999998E-3</v>
      </c>
      <c r="P142" s="18">
        <v>0.12</v>
      </c>
      <c r="Q142" s="18">
        <v>86400</v>
      </c>
      <c r="R142" s="18">
        <f>((G142*O142*N142)/(J142*L142*P142*Q142))*10^6</f>
        <v>582.87958240668934</v>
      </c>
      <c r="S142" s="18">
        <f>((H142*O142*N142)/(J142*L142*P142*Q142))*10^6</f>
        <v>5467.3881599143688</v>
      </c>
      <c r="T142" s="18">
        <f>((I142*O142*N142)/(J142*L142*P142*Q142))*10^6</f>
        <v>2.3737066965946347</v>
      </c>
      <c r="U142" s="18">
        <f t="shared" si="233"/>
        <v>9.3493885018032952E-3</v>
      </c>
      <c r="V142" s="18">
        <f t="shared" si="234"/>
        <v>0.24061975291783133</v>
      </c>
      <c r="W142" s="18">
        <f t="shared" ref="W142:W143" si="247">U142*31</f>
        <v>0.28983104355590217</v>
      </c>
      <c r="X142" s="18">
        <f t="shared" ref="X142:X143" si="248">V142*31</f>
        <v>7.4592123404527708</v>
      </c>
      <c r="Y142" s="18">
        <v>11865</v>
      </c>
      <c r="Z142" s="18">
        <f>U142*Y142</f>
        <v>110.9304945738961</v>
      </c>
      <c r="AA142" s="18">
        <f t="shared" si="237"/>
        <v>2854.9533683700688</v>
      </c>
      <c r="AB142" s="18">
        <f>Z142*31</f>
        <v>3438.8453317907793</v>
      </c>
      <c r="AC142" s="18">
        <f>AA142*31</f>
        <v>88503.55441947213</v>
      </c>
    </row>
    <row r="143" spans="1:29" s="18" customFormat="1" x14ac:dyDescent="0.25">
      <c r="A143" s="18" t="s">
        <v>4</v>
      </c>
      <c r="B143" s="18" t="s">
        <v>12</v>
      </c>
      <c r="C143" s="18" t="s">
        <v>6</v>
      </c>
      <c r="D143" s="18">
        <v>211.65701083333329</v>
      </c>
      <c r="E143" s="18">
        <v>919.4369191666666</v>
      </c>
      <c r="F143" s="18">
        <v>0.47537499999999999</v>
      </c>
      <c r="G143" s="18">
        <f t="shared" ref="G143" si="249">D143-D141</f>
        <v>208.7369524333333</v>
      </c>
      <c r="H143" s="18">
        <f>E143-E142</f>
        <v>471.11609916666657</v>
      </c>
      <c r="I143" s="18">
        <f t="shared" ref="I143" si="250">F143-F141</f>
        <v>0.11099999999999999</v>
      </c>
      <c r="J143" s="18">
        <v>8.3140000000000001</v>
      </c>
      <c r="K143" s="18">
        <v>11.1</v>
      </c>
      <c r="L143" s="18">
        <f t="shared" si="219"/>
        <v>284.25</v>
      </c>
      <c r="M143" s="18">
        <v>1002</v>
      </c>
      <c r="N143" s="18">
        <f t="shared" si="226"/>
        <v>100200</v>
      </c>
      <c r="O143" s="18">
        <v>9.4999999999999998E-3</v>
      </c>
      <c r="P143" s="18">
        <v>0.12</v>
      </c>
      <c r="Q143" s="18">
        <v>86400</v>
      </c>
      <c r="R143" s="18">
        <f>((G143*O143*N143)/(J143*L143*P143*Q143))*10^6</f>
        <v>8109.33390863763</v>
      </c>
      <c r="S143" s="18">
        <f>((H143*O143*N143)/(J143*L143*P143*Q143))*10^6</f>
        <v>18302.642217110621</v>
      </c>
      <c r="T143" s="18">
        <f>((I143*O143*N143)/(J143*L143*P143*Q143))*10^6</f>
        <v>4.3122985813748693</v>
      </c>
      <c r="U143" s="31">
        <f t="shared" si="233"/>
        <v>0.13007371589454758</v>
      </c>
      <c r="V143" s="31">
        <f t="shared" si="234"/>
        <v>0.80549928397503834</v>
      </c>
      <c r="W143" s="18">
        <f t="shared" si="247"/>
        <v>4.0322851927309751</v>
      </c>
      <c r="X143" s="18">
        <f t="shared" si="248"/>
        <v>24.970477803226188</v>
      </c>
      <c r="Y143" s="18">
        <v>11865</v>
      </c>
      <c r="Z143" s="18">
        <f>U143*Y143</f>
        <v>1543.3246390888071</v>
      </c>
      <c r="AA143" s="18">
        <f t="shared" si="237"/>
        <v>9557.24900436383</v>
      </c>
      <c r="AB143" s="18">
        <f>Z143*31</f>
        <v>47843.063811753018</v>
      </c>
      <c r="AC143" s="18">
        <f>AA143*31</f>
        <v>296274.71913527872</v>
      </c>
    </row>
    <row r="144" spans="1:29" s="18" customFormat="1" hidden="1" x14ac:dyDescent="0.25">
      <c r="A144" s="18" t="s">
        <v>1</v>
      </c>
      <c r="B144" s="18" t="s">
        <v>10</v>
      </c>
      <c r="C144" s="18" t="s">
        <v>6</v>
      </c>
      <c r="D144" s="18">
        <v>2.5061810750000002</v>
      </c>
      <c r="E144" s="18">
        <v>492.07282062500002</v>
      </c>
      <c r="F144" s="18">
        <v>0.30629374999999998</v>
      </c>
      <c r="J144" s="18">
        <v>8.3140000000000001</v>
      </c>
      <c r="K144" s="18">
        <v>12.4</v>
      </c>
      <c r="L144" s="18">
        <f t="shared" si="219"/>
        <v>285.54999999999995</v>
      </c>
      <c r="M144" s="18">
        <v>1000</v>
      </c>
      <c r="N144" s="18">
        <f t="shared" si="226"/>
        <v>100000</v>
      </c>
      <c r="O144" s="18">
        <v>9.4999999999999998E-3</v>
      </c>
      <c r="P144" s="18">
        <v>0.12</v>
      </c>
      <c r="Q144" s="18">
        <v>86400</v>
      </c>
      <c r="Y144" s="18">
        <v>1423</v>
      </c>
    </row>
    <row r="145" spans="1:29" s="18" customFormat="1" hidden="1" x14ac:dyDescent="0.25">
      <c r="A145" s="18" t="s">
        <v>3</v>
      </c>
      <c r="B145" s="18" t="s">
        <v>10</v>
      </c>
      <c r="C145" s="18" t="s">
        <v>6</v>
      </c>
      <c r="D145" s="18">
        <v>969.85022994999997</v>
      </c>
      <c r="E145" s="18">
        <v>4334.5630912500001</v>
      </c>
      <c r="F145" s="18">
        <v>0.30612499999999998</v>
      </c>
      <c r="G145" s="18">
        <f t="shared" ref="G145:H145" si="251">D145-D144</f>
        <v>967.344048875</v>
      </c>
      <c r="H145" s="18">
        <f t="shared" si="251"/>
        <v>3842.490270625</v>
      </c>
      <c r="I145" s="18">
        <f t="shared" ref="I145" si="252">F145-F144</f>
        <v>-1.6874999999999529E-4</v>
      </c>
      <c r="J145" s="18">
        <v>8.3140000000000001</v>
      </c>
      <c r="K145" s="18">
        <v>12.4</v>
      </c>
      <c r="L145" s="18">
        <f t="shared" si="219"/>
        <v>285.54999999999995</v>
      </c>
      <c r="M145" s="18">
        <v>1000</v>
      </c>
      <c r="N145" s="18">
        <f t="shared" si="226"/>
        <v>100000</v>
      </c>
      <c r="O145" s="18">
        <v>9.4999999999999998E-3</v>
      </c>
      <c r="P145" s="18">
        <v>0.12</v>
      </c>
      <c r="Q145" s="18">
        <v>86400</v>
      </c>
      <c r="R145" s="18">
        <f>((G145*O145*N145)/(J145*L145*P145*Q145))*10^6</f>
        <v>37335.106654071256</v>
      </c>
      <c r="S145" s="18">
        <f>((H145*O145*N145)/(J145*L145*P145*Q145))*10^6</f>
        <v>148302.75147488227</v>
      </c>
      <c r="T145" s="18">
        <f>((I145*O145*N145)/(J145*L145*P145*Q145))*10^6</f>
        <v>-6.5129870341389491E-3</v>
      </c>
      <c r="U145" s="18">
        <f t="shared" si="233"/>
        <v>0.59885511073130293</v>
      </c>
      <c r="V145" s="18">
        <f t="shared" si="234"/>
        <v>6.5268040924095674</v>
      </c>
      <c r="W145" s="18">
        <f t="shared" ref="W145:W146" si="253">U145*31</f>
        <v>18.56450843267039</v>
      </c>
      <c r="X145" s="18">
        <f t="shared" ref="X145:X146" si="254">V145*31</f>
        <v>202.33092686469658</v>
      </c>
      <c r="Y145" s="18">
        <v>1423</v>
      </c>
      <c r="Z145" s="18">
        <f>U145*Y145</f>
        <v>852.17082257064408</v>
      </c>
      <c r="AA145" s="18">
        <f t="shared" si="237"/>
        <v>9287.6422234988149</v>
      </c>
      <c r="AB145" s="18">
        <f>Z145*31</f>
        <v>26417.295499689968</v>
      </c>
      <c r="AC145" s="18">
        <f>AA145*31</f>
        <v>287916.90892846324</v>
      </c>
    </row>
    <row r="146" spans="1:29" s="18" customFormat="1" x14ac:dyDescent="0.25">
      <c r="A146" s="18" t="s">
        <v>4</v>
      </c>
      <c r="B146" s="18" t="s">
        <v>10</v>
      </c>
      <c r="C146" s="18" t="s">
        <v>6</v>
      </c>
      <c r="D146" s="18">
        <v>1424.015463866667</v>
      </c>
      <c r="E146" s="18">
        <v>3845.1715891666672</v>
      </c>
      <c r="F146" s="18">
        <v>0.27337499999999998</v>
      </c>
      <c r="G146" s="18">
        <f t="shared" ref="G146" si="255">D146-D144</f>
        <v>1421.5092827916669</v>
      </c>
      <c r="H146" s="18">
        <f t="shared" ref="H146:I146" si="256">E146-E144</f>
        <v>3353.0987685416671</v>
      </c>
      <c r="I146" s="18">
        <f t="shared" si="256"/>
        <v>-3.2918749999999997E-2</v>
      </c>
      <c r="J146" s="18">
        <v>8.3140000000000001</v>
      </c>
      <c r="K146" s="18">
        <v>12.4</v>
      </c>
      <c r="L146" s="18">
        <f t="shared" si="219"/>
        <v>285.54999999999995</v>
      </c>
      <c r="M146" s="18">
        <v>1000</v>
      </c>
      <c r="N146" s="18">
        <f t="shared" si="226"/>
        <v>100000</v>
      </c>
      <c r="O146" s="18">
        <v>9.4999999999999998E-3</v>
      </c>
      <c r="P146" s="18">
        <v>0.12</v>
      </c>
      <c r="Q146" s="18">
        <v>86400</v>
      </c>
      <c r="R146" s="18">
        <f>((G146*O146*N146)/(J146*L146*P146*Q146))*10^6</f>
        <v>54863.831275440243</v>
      </c>
      <c r="S146" s="18">
        <f>((H146*O146*N146)/(J146*L146*P146*Q146))*10^6</f>
        <v>129414.45217007269</v>
      </c>
      <c r="T146" s="18">
        <f>((I146*O146*N146)/(J146*L146*P146*Q146))*10^6</f>
        <v>-1.2705149151411406</v>
      </c>
      <c r="U146" s="31">
        <f t="shared" si="233"/>
        <v>0.88001585365806145</v>
      </c>
      <c r="V146" s="31">
        <f t="shared" si="234"/>
        <v>5.6955300400048987</v>
      </c>
      <c r="W146" s="18">
        <f t="shared" si="253"/>
        <v>27.280491463399905</v>
      </c>
      <c r="X146" s="18">
        <f t="shared" si="254"/>
        <v>176.56143124015185</v>
      </c>
      <c r="Y146" s="18">
        <v>1423</v>
      </c>
      <c r="Z146" s="18">
        <f>U146*Y146</f>
        <v>1252.2625597554215</v>
      </c>
      <c r="AA146" s="18">
        <f t="shared" si="237"/>
        <v>8104.7392469269707</v>
      </c>
      <c r="AB146" s="18">
        <f>Z146*31</f>
        <v>38820.139352418068</v>
      </c>
      <c r="AC146" s="18">
        <f>AA146*31</f>
        <v>251246.91665473609</v>
      </c>
    </row>
    <row r="147" spans="1:29" s="18" customFormat="1" hidden="1" x14ac:dyDescent="0.25">
      <c r="A147" s="18" t="s">
        <v>1</v>
      </c>
      <c r="B147" s="18" t="s">
        <v>11</v>
      </c>
      <c r="C147" s="18" t="s">
        <v>6</v>
      </c>
      <c r="D147" s="18">
        <v>11.2107004</v>
      </c>
      <c r="E147" s="18">
        <v>503.40622000000002</v>
      </c>
      <c r="F147" s="18">
        <v>0.41660000000000008</v>
      </c>
      <c r="J147" s="18">
        <v>8.3140000000000001</v>
      </c>
      <c r="K147" s="18">
        <v>12.4</v>
      </c>
      <c r="L147" s="18">
        <f t="shared" si="219"/>
        <v>285.54999999999995</v>
      </c>
      <c r="M147" s="18">
        <v>1000</v>
      </c>
      <c r="N147" s="18">
        <f t="shared" si="226"/>
        <v>100000</v>
      </c>
      <c r="O147" s="18">
        <v>9.4999999999999998E-3</v>
      </c>
      <c r="P147" s="18">
        <v>0.12</v>
      </c>
      <c r="Q147" s="18">
        <v>86400</v>
      </c>
      <c r="Y147" s="18">
        <v>399</v>
      </c>
    </row>
    <row r="148" spans="1:29" s="18" customFormat="1" hidden="1" x14ac:dyDescent="0.25">
      <c r="A148" s="18" t="s">
        <v>3</v>
      </c>
      <c r="B148" s="18" t="s">
        <v>11</v>
      </c>
      <c r="C148" s="18" t="s">
        <v>6</v>
      </c>
      <c r="D148" s="18">
        <v>230.88497475</v>
      </c>
      <c r="E148" s="18">
        <v>1452.1227025000001</v>
      </c>
      <c r="F148" s="18">
        <v>0.49064999999999998</v>
      </c>
      <c r="G148" s="18">
        <f t="shared" ref="G148:H148" si="257">D148-D147</f>
        <v>219.67427434999999</v>
      </c>
      <c r="H148" s="18">
        <f t="shared" si="257"/>
        <v>948.71648249999998</v>
      </c>
      <c r="I148" s="18">
        <f t="shared" ref="I148" si="258">F148-F147</f>
        <v>7.4049999999999894E-2</v>
      </c>
      <c r="J148" s="18">
        <v>8.3140000000000001</v>
      </c>
      <c r="K148" s="18">
        <v>12.4</v>
      </c>
      <c r="L148" s="18">
        <f t="shared" si="219"/>
        <v>285.54999999999995</v>
      </c>
      <c r="M148" s="18">
        <v>1000</v>
      </c>
      <c r="N148" s="18">
        <f t="shared" si="226"/>
        <v>100000</v>
      </c>
      <c r="O148" s="18">
        <v>9.4999999999999998E-3</v>
      </c>
      <c r="P148" s="18">
        <v>0.12</v>
      </c>
      <c r="Q148" s="18">
        <v>86400</v>
      </c>
      <c r="R148" s="18">
        <f>((G148*O148*N148)/(J148*L148*P148*Q148))*10^6</f>
        <v>8478.4337811879832</v>
      </c>
      <c r="S148" s="18">
        <f>((H148*O148*N148)/(J148*L148*P148*Q148))*10^6</f>
        <v>36616.166812424199</v>
      </c>
      <c r="T148" s="18">
        <f>((I148*O148*N148)/(J148*L148*P148*Q148))*10^6</f>
        <v>2.8579951992770485</v>
      </c>
      <c r="U148" s="18">
        <f t="shared" si="233"/>
        <v>0.13599407785025525</v>
      </c>
      <c r="V148" s="18">
        <f t="shared" si="234"/>
        <v>1.6114775014147888</v>
      </c>
      <c r="W148" s="18">
        <f t="shared" ref="W148:W149" si="259">U148*31</f>
        <v>4.2158164133579126</v>
      </c>
      <c r="X148" s="18">
        <f t="shared" ref="X148:X149" si="260">V148*31</f>
        <v>49.955802543858454</v>
      </c>
      <c r="Y148" s="18">
        <v>399</v>
      </c>
      <c r="Z148" s="18">
        <f>U148*Y148</f>
        <v>54.261637062251843</v>
      </c>
      <c r="AA148" s="18">
        <f t="shared" si="237"/>
        <v>642.97952306450077</v>
      </c>
      <c r="AB148" s="18">
        <f>Z148*31</f>
        <v>1682.1107489298072</v>
      </c>
      <c r="AC148" s="18">
        <f>AA148*31</f>
        <v>19932.365214999525</v>
      </c>
    </row>
    <row r="149" spans="1:29" s="18" customFormat="1" x14ac:dyDescent="0.25">
      <c r="A149" s="18" t="s">
        <v>4</v>
      </c>
      <c r="B149" s="18" t="s">
        <v>11</v>
      </c>
      <c r="C149" s="18" t="s">
        <v>6</v>
      </c>
      <c r="D149" s="18">
        <v>696.50904895000008</v>
      </c>
      <c r="E149" s="18">
        <v>1266.4113512500001</v>
      </c>
      <c r="F149" s="18">
        <v>0.60523750000000009</v>
      </c>
      <c r="G149" s="18">
        <f t="shared" ref="G149" si="261">D149-D147</f>
        <v>685.29834855000013</v>
      </c>
      <c r="H149" s="18">
        <f t="shared" ref="H149:I149" si="262">E149-E147</f>
        <v>763.00513124999998</v>
      </c>
      <c r="I149" s="18">
        <f t="shared" si="262"/>
        <v>0.18863750000000001</v>
      </c>
      <c r="J149" s="18">
        <v>8.3140000000000001</v>
      </c>
      <c r="K149" s="18">
        <v>12.4</v>
      </c>
      <c r="L149" s="18">
        <f t="shared" si="219"/>
        <v>285.54999999999995</v>
      </c>
      <c r="M149" s="18">
        <v>1000</v>
      </c>
      <c r="N149" s="18">
        <f t="shared" si="226"/>
        <v>100000</v>
      </c>
      <c r="O149" s="18">
        <v>9.4999999999999998E-3</v>
      </c>
      <c r="P149" s="18">
        <v>0.12</v>
      </c>
      <c r="Q149" s="18">
        <v>86400</v>
      </c>
      <c r="R149" s="18">
        <f>((G149*O149*N149)/(J149*L149*P149*Q149))*10^6</f>
        <v>26449.417828877686</v>
      </c>
      <c r="S149" s="18">
        <f>((H149*O149*N149)/(J149*L149*P149*Q149))*10^6</f>
        <v>29448.548307039258</v>
      </c>
      <c r="T149" s="18">
        <f>((I149*O149*N149)/(J149*L149*P149*Q149))*10^6</f>
        <v>7.2805546171995275</v>
      </c>
      <c r="U149" s="31">
        <f t="shared" si="233"/>
        <v>0.42424866197519806</v>
      </c>
      <c r="V149" s="31">
        <f t="shared" si="234"/>
        <v>1.2960306109927977</v>
      </c>
      <c r="W149" s="18">
        <f t="shared" si="259"/>
        <v>13.151708521231139</v>
      </c>
      <c r="X149" s="18">
        <f t="shared" si="260"/>
        <v>40.176948940776725</v>
      </c>
      <c r="Y149" s="18">
        <v>399</v>
      </c>
      <c r="Z149" s="18">
        <f>U149*Y149</f>
        <v>169.27521612810403</v>
      </c>
      <c r="AA149" s="18">
        <f t="shared" si="237"/>
        <v>517.11621378612631</v>
      </c>
      <c r="AB149" s="18">
        <f>Z149*31</f>
        <v>5247.531699971225</v>
      </c>
      <c r="AC149" s="18">
        <f>AA149*31</f>
        <v>16030.602627369915</v>
      </c>
    </row>
    <row r="150" spans="1:29" s="18" customFormat="1" hidden="1" x14ac:dyDescent="0.25">
      <c r="A150" s="18" t="s">
        <v>1</v>
      </c>
      <c r="B150" s="18" t="s">
        <v>16</v>
      </c>
      <c r="C150" s="18" t="s">
        <v>6</v>
      </c>
      <c r="D150" s="18">
        <v>7.5630084000000002</v>
      </c>
      <c r="E150" s="18">
        <v>512.94617500000004</v>
      </c>
      <c r="F150" s="18">
        <v>0.34057500000000002</v>
      </c>
      <c r="J150" s="18">
        <v>8.3140000000000001</v>
      </c>
      <c r="K150" s="18">
        <v>10.8</v>
      </c>
      <c r="L150" s="18">
        <f t="shared" si="219"/>
        <v>283.95</v>
      </c>
      <c r="M150" s="18">
        <v>1025</v>
      </c>
      <c r="N150" s="18">
        <f t="shared" si="226"/>
        <v>102500</v>
      </c>
      <c r="O150" s="18">
        <v>9.4999999999999998E-3</v>
      </c>
      <c r="P150" s="18">
        <v>0.12</v>
      </c>
      <c r="Q150" s="18">
        <v>86400</v>
      </c>
      <c r="Y150" s="18">
        <v>16277</v>
      </c>
    </row>
    <row r="151" spans="1:29" s="18" customFormat="1" hidden="1" x14ac:dyDescent="0.25">
      <c r="A151" s="18" t="s">
        <v>3</v>
      </c>
      <c r="B151" s="18" t="s">
        <v>16</v>
      </c>
      <c r="C151" s="18" t="s">
        <v>6</v>
      </c>
      <c r="D151" s="18">
        <v>27.009587799999998</v>
      </c>
      <c r="E151" s="18">
        <v>898.97676000000001</v>
      </c>
      <c r="F151" s="18">
        <v>0.33381250000000012</v>
      </c>
      <c r="G151" s="18">
        <f t="shared" ref="G151:H151" si="263">D151-D150</f>
        <v>19.446579399999997</v>
      </c>
      <c r="H151" s="18">
        <f t="shared" si="263"/>
        <v>386.03058499999997</v>
      </c>
      <c r="I151" s="18">
        <f t="shared" ref="I151" si="264">F151-F150</f>
        <v>-6.7624999999998936E-3</v>
      </c>
      <c r="J151" s="18">
        <v>8.3140000000000001</v>
      </c>
      <c r="K151" s="18">
        <v>10.8</v>
      </c>
      <c r="L151" s="18">
        <f t="shared" si="219"/>
        <v>283.95</v>
      </c>
      <c r="M151" s="18">
        <v>1025</v>
      </c>
      <c r="N151" s="18">
        <f t="shared" si="226"/>
        <v>102500</v>
      </c>
      <c r="O151" s="18">
        <v>9.4999999999999998E-3</v>
      </c>
      <c r="P151" s="18">
        <v>0.12</v>
      </c>
      <c r="Q151" s="18">
        <v>86400</v>
      </c>
      <c r="R151" s="18">
        <f>((G151*O151*N151)/(J151*L151*P151*Q151))*10^6</f>
        <v>773.64871786330218</v>
      </c>
      <c r="S151" s="18">
        <f>((H151*O151*N151)/(J151*L151*P151*Q151))*10^6</f>
        <v>15357.562941957314</v>
      </c>
      <c r="T151" s="18">
        <f>((I151*O151*N151)/(J151*L151*P151*Q151))*10^6</f>
        <v>-0.26903443258254967</v>
      </c>
      <c r="U151" s="18">
        <f t="shared" si="233"/>
        <v>1.2409325434527366E-2</v>
      </c>
      <c r="V151" s="18">
        <f t="shared" si="234"/>
        <v>0.67588634507554135</v>
      </c>
      <c r="W151" s="18">
        <f t="shared" ref="W151:W152" si="265">U151*31</f>
        <v>0.38468908847034833</v>
      </c>
      <c r="X151" s="18">
        <f t="shared" ref="X151:X152" si="266">V151*31</f>
        <v>20.952476697341783</v>
      </c>
      <c r="Y151" s="18">
        <v>16277</v>
      </c>
      <c r="Z151" s="18">
        <f>U151*Y151</f>
        <v>201.98659009780195</v>
      </c>
      <c r="AA151" s="18">
        <f t="shared" si="237"/>
        <v>11001.402038794586</v>
      </c>
      <c r="AB151" s="18">
        <f>Z151*31</f>
        <v>6261.5842930318604</v>
      </c>
      <c r="AC151" s="18">
        <f>AA151*31</f>
        <v>341043.46320263215</v>
      </c>
    </row>
    <row r="152" spans="1:29" s="18" customFormat="1" x14ac:dyDescent="0.25">
      <c r="A152" s="18" t="s">
        <v>4</v>
      </c>
      <c r="B152" s="18" t="s">
        <v>16</v>
      </c>
      <c r="C152" s="18" t="s">
        <v>6</v>
      </c>
      <c r="D152" s="18">
        <v>162.70214286666669</v>
      </c>
      <c r="E152" s="18">
        <v>977.12020750000011</v>
      </c>
      <c r="F152" s="18">
        <v>0.31679166666666658</v>
      </c>
      <c r="G152" s="18">
        <f t="shared" ref="G152" si="267">D152-D150</f>
        <v>155.13913446666669</v>
      </c>
      <c r="H152" s="18">
        <f t="shared" ref="H152:I152" si="268">E152-E150</f>
        <v>464.17403250000007</v>
      </c>
      <c r="I152" s="18">
        <f t="shared" si="268"/>
        <v>-2.3783333333333434E-2</v>
      </c>
      <c r="J152" s="18">
        <v>8.3140000000000001</v>
      </c>
      <c r="K152" s="18">
        <v>10.8</v>
      </c>
      <c r="L152" s="18">
        <f t="shared" si="219"/>
        <v>283.95</v>
      </c>
      <c r="M152" s="18">
        <v>1025</v>
      </c>
      <c r="N152" s="18">
        <f t="shared" si="226"/>
        <v>102500</v>
      </c>
      <c r="O152" s="18">
        <v>9.4999999999999998E-3</v>
      </c>
      <c r="P152" s="18">
        <v>0.12</v>
      </c>
      <c r="Q152" s="18">
        <v>86400</v>
      </c>
      <c r="R152" s="18">
        <f>((G152*O152*N152)/(J152*L152*P152*Q152))*10^6</f>
        <v>6171.9436617505671</v>
      </c>
      <c r="S152" s="18">
        <f>((H152*O152*N152)/(J152*L152*P152*Q152))*10^6</f>
        <v>18466.365612302172</v>
      </c>
      <c r="T152" s="18">
        <f>((I152*O152*N152)/(J152*L152*P152*Q152))*10^6</f>
        <v>-0.94617901489909084</v>
      </c>
      <c r="U152" s="31">
        <f t="shared" si="233"/>
        <v>9.8997976334479085E-2</v>
      </c>
      <c r="V152" s="31">
        <f t="shared" si="234"/>
        <v>0.81270475059741853</v>
      </c>
      <c r="W152" s="18">
        <f t="shared" si="265"/>
        <v>3.0689372663688514</v>
      </c>
      <c r="X152" s="18">
        <f t="shared" si="266"/>
        <v>25.193847268519974</v>
      </c>
      <c r="Y152" s="18">
        <v>16277</v>
      </c>
      <c r="Z152" s="18">
        <f>U152*Y152</f>
        <v>1611.390060796316</v>
      </c>
      <c r="AA152" s="18">
        <f t="shared" si="237"/>
        <v>13228.395225474182</v>
      </c>
      <c r="AB152" s="18">
        <f>Z152*31</f>
        <v>49953.091884685797</v>
      </c>
      <c r="AC152" s="18">
        <f>AA152*31</f>
        <v>410080.25198969961</v>
      </c>
    </row>
    <row r="153" spans="1:29" s="18" customFormat="1" hidden="1" x14ac:dyDescent="0.25">
      <c r="A153" s="18" t="s">
        <v>1</v>
      </c>
      <c r="B153" s="18" t="s">
        <v>15</v>
      </c>
      <c r="C153" s="18" t="s">
        <v>6</v>
      </c>
      <c r="D153" s="18">
        <v>2.3521898999999999</v>
      </c>
      <c r="E153" s="18">
        <v>477.70702250000011</v>
      </c>
      <c r="F153" s="18">
        <v>0.38829999999999998</v>
      </c>
      <c r="J153" s="18">
        <v>8.3140000000000001</v>
      </c>
      <c r="K153" s="18">
        <v>10.8</v>
      </c>
      <c r="L153" s="18">
        <f t="shared" si="219"/>
        <v>283.95</v>
      </c>
      <c r="M153" s="18">
        <v>1025</v>
      </c>
      <c r="N153" s="18">
        <f t="shared" si="226"/>
        <v>102500</v>
      </c>
      <c r="O153" s="18">
        <v>9.4999999999999998E-3</v>
      </c>
      <c r="P153" s="18">
        <v>0.12</v>
      </c>
      <c r="Q153" s="18">
        <v>86400</v>
      </c>
      <c r="Y153" s="18">
        <v>9579</v>
      </c>
    </row>
    <row r="154" spans="1:29" s="18" customFormat="1" hidden="1" x14ac:dyDescent="0.25">
      <c r="A154" s="18" t="s">
        <v>3</v>
      </c>
      <c r="B154" s="18" t="s">
        <v>15</v>
      </c>
      <c r="C154" s="18" t="s">
        <v>6</v>
      </c>
      <c r="D154" s="18">
        <v>176.24971540000001</v>
      </c>
      <c r="E154" s="18">
        <v>1804.27511</v>
      </c>
      <c r="F154" s="18">
        <v>0.36614999999999998</v>
      </c>
      <c r="G154" s="18">
        <f>D154-D153</f>
        <v>173.8975255</v>
      </c>
      <c r="H154" s="18">
        <f>E154-E153</f>
        <v>1326.5680874999998</v>
      </c>
      <c r="I154" s="18">
        <f t="shared" ref="I154" si="269">F154-F153</f>
        <v>-2.2150000000000003E-2</v>
      </c>
      <c r="J154" s="18">
        <v>8.3140000000000001</v>
      </c>
      <c r="K154" s="18">
        <v>10.8</v>
      </c>
      <c r="L154" s="18">
        <f t="shared" si="219"/>
        <v>283.95</v>
      </c>
      <c r="M154" s="18">
        <v>1025</v>
      </c>
      <c r="N154" s="18">
        <f t="shared" si="226"/>
        <v>102500</v>
      </c>
      <c r="O154" s="18">
        <v>9.4999999999999998E-3</v>
      </c>
      <c r="P154" s="18">
        <v>0.12</v>
      </c>
      <c r="Q154" s="18">
        <v>86400</v>
      </c>
      <c r="R154" s="18">
        <f>((G154*O154*N154)/(J154*L154*P154*Q154))*10^6</f>
        <v>6918.2139889689752</v>
      </c>
      <c r="S154" s="18">
        <f>((H154*O154*N154)/(J154*L154*P154*Q154))*10^6</f>
        <v>52775.229974519214</v>
      </c>
      <c r="T154" s="18">
        <f>((I154*O154*N154)/(J154*L154*P154*Q154))*10^6</f>
        <v>-0.88119965718352244</v>
      </c>
      <c r="U154" s="18">
        <f t="shared" si="233"/>
        <v>0.11096815238306235</v>
      </c>
      <c r="V154" s="18">
        <f t="shared" si="234"/>
        <v>2.3226378711785904</v>
      </c>
      <c r="W154" s="18">
        <f t="shared" ref="W154:W155" si="270">U154*31</f>
        <v>3.4400127238749327</v>
      </c>
      <c r="X154" s="18">
        <f t="shared" ref="X154:X155" si="271">V154*31</f>
        <v>72.001774006536309</v>
      </c>
      <c r="Y154" s="18">
        <v>9579</v>
      </c>
      <c r="Z154" s="18">
        <f>U154*Y154</f>
        <v>1062.9639316773541</v>
      </c>
      <c r="AA154" s="18">
        <f t="shared" si="237"/>
        <v>22248.548168019719</v>
      </c>
      <c r="AB154" s="18">
        <f>Z154*31</f>
        <v>32951.881881997979</v>
      </c>
      <c r="AC154" s="18">
        <f>AA154*31</f>
        <v>689704.99320861127</v>
      </c>
    </row>
    <row r="155" spans="1:29" s="18" customFormat="1" x14ac:dyDescent="0.25">
      <c r="A155" s="18" t="s">
        <v>4</v>
      </c>
      <c r="B155" s="18" t="s">
        <v>15</v>
      </c>
      <c r="C155" s="18" t="s">
        <v>6</v>
      </c>
      <c r="D155" s="18">
        <v>1906.7150383000001</v>
      </c>
      <c r="E155" s="18">
        <v>1231.1936612500001</v>
      </c>
      <c r="F155" s="18">
        <v>0.35483333333333339</v>
      </c>
      <c r="G155" s="18">
        <f t="shared" ref="G155" si="272">D155-D153</f>
        <v>1904.3628484000001</v>
      </c>
      <c r="H155" s="18">
        <f t="shared" ref="H155:I155" si="273">E155-E153</f>
        <v>753.48663875</v>
      </c>
      <c r="I155" s="18">
        <f t="shared" si="273"/>
        <v>-3.3466666666666589E-2</v>
      </c>
      <c r="J155" s="18">
        <v>8.3140000000000001</v>
      </c>
      <c r="K155" s="18">
        <v>10.8</v>
      </c>
      <c r="L155" s="18">
        <f t="shared" si="219"/>
        <v>283.95</v>
      </c>
      <c r="M155" s="18">
        <v>1025</v>
      </c>
      <c r="N155" s="18">
        <f t="shared" si="226"/>
        <v>102500</v>
      </c>
      <c r="O155" s="18">
        <v>9.4999999999999998E-3</v>
      </c>
      <c r="P155" s="18">
        <v>0.12</v>
      </c>
      <c r="Q155" s="18">
        <v>86400</v>
      </c>
      <c r="R155" s="18">
        <f>((G155*O155*N155)/(J155*L155*P155*Q155))*10^6</f>
        <v>75761.800865151963</v>
      </c>
      <c r="S155" s="18">
        <f>((H155*O155*N155)/(J155*L155*P155*Q155))*10^6</f>
        <v>29976.170101980337</v>
      </c>
      <c r="T155" s="18">
        <f>((I155*O155*N155)/(J155*L155*P155*Q155))*10^6</f>
        <v>-1.3314137784985014</v>
      </c>
      <c r="U155" s="31">
        <f t="shared" si="233"/>
        <v>1.2152192858770372</v>
      </c>
      <c r="V155" s="31">
        <f t="shared" si="234"/>
        <v>1.3192512461881545</v>
      </c>
      <c r="W155" s="18">
        <f t="shared" si="270"/>
        <v>37.67179786218815</v>
      </c>
      <c r="X155" s="18">
        <f t="shared" si="271"/>
        <v>40.896788631832791</v>
      </c>
      <c r="Y155" s="18">
        <v>9579</v>
      </c>
      <c r="Z155" s="18">
        <f>U155*Y155</f>
        <v>11640.585539416139</v>
      </c>
      <c r="AA155" s="18">
        <f t="shared" si="237"/>
        <v>12637.107687236332</v>
      </c>
      <c r="AB155" s="18">
        <f>Z155*31</f>
        <v>360858.15172190033</v>
      </c>
      <c r="AC155" s="18">
        <f>AA155*31</f>
        <v>391750.33830432629</v>
      </c>
    </row>
    <row r="156" spans="1:29" s="18" customFormat="1" hidden="1" x14ac:dyDescent="0.25">
      <c r="A156" s="18" t="s">
        <v>1</v>
      </c>
      <c r="B156" s="18" t="s">
        <v>13</v>
      </c>
      <c r="C156" s="18" t="s">
        <v>6</v>
      </c>
      <c r="D156" s="18">
        <v>2.7031493000000002</v>
      </c>
      <c r="E156" s="18">
        <v>470.21029750000002</v>
      </c>
      <c r="F156" s="18">
        <v>0.3372</v>
      </c>
      <c r="J156" s="18">
        <v>8.3140000000000001</v>
      </c>
      <c r="K156" s="18">
        <v>10.8</v>
      </c>
      <c r="L156" s="18">
        <f t="shared" si="219"/>
        <v>283.95</v>
      </c>
      <c r="M156" s="18">
        <v>1025</v>
      </c>
      <c r="N156" s="18">
        <f t="shared" si="226"/>
        <v>102500</v>
      </c>
      <c r="O156" s="18">
        <v>9.4999999999999998E-3</v>
      </c>
      <c r="P156" s="18">
        <v>0.12</v>
      </c>
      <c r="Q156" s="18">
        <v>86400</v>
      </c>
      <c r="Y156" s="18">
        <v>457</v>
      </c>
    </row>
    <row r="157" spans="1:29" s="18" customFormat="1" hidden="1" x14ac:dyDescent="0.25">
      <c r="A157" s="18" t="s">
        <v>3</v>
      </c>
      <c r="B157" s="18" t="s">
        <v>13</v>
      </c>
      <c r="C157" s="18" t="s">
        <v>6</v>
      </c>
      <c r="D157" s="18">
        <v>669.4679129000001</v>
      </c>
      <c r="E157" s="18">
        <v>3796.3665375</v>
      </c>
      <c r="F157" s="18">
        <v>0.47171250000000009</v>
      </c>
      <c r="G157" s="18">
        <f t="shared" ref="G157:H157" si="274">D157-D156</f>
        <v>666.76476360000015</v>
      </c>
      <c r="H157" s="18">
        <f t="shared" si="274"/>
        <v>3326.1562400000003</v>
      </c>
      <c r="I157" s="18">
        <f t="shared" ref="I157" si="275">F157-F156</f>
        <v>0.13451250000000009</v>
      </c>
      <c r="J157" s="18">
        <v>8.3140000000000001</v>
      </c>
      <c r="K157" s="18">
        <v>10.8</v>
      </c>
      <c r="L157" s="18">
        <f t="shared" si="219"/>
        <v>283.95</v>
      </c>
      <c r="M157" s="18">
        <v>1025</v>
      </c>
      <c r="N157" s="18">
        <f t="shared" si="226"/>
        <v>102500</v>
      </c>
      <c r="O157" s="18">
        <v>9.4999999999999998E-3</v>
      </c>
      <c r="P157" s="18">
        <v>0.12</v>
      </c>
      <c r="Q157" s="18">
        <v>86400</v>
      </c>
      <c r="R157" s="18">
        <f>((G157*O157*N157)/(J157*L157*P157*Q157))*10^6</f>
        <v>26526.08944046828</v>
      </c>
      <c r="S157" s="18">
        <f>((H157*O157*N157)/(J157*L157*P157*Q157))*10^6</f>
        <v>132325.40579805119</v>
      </c>
      <c r="T157" s="18">
        <f>((I157*O157*N157)/(J157*L157*P157*Q157))*10^6</f>
        <v>5.3513484824784925</v>
      </c>
      <c r="U157" s="18">
        <f t="shared" si="233"/>
        <v>0.42547847462511118</v>
      </c>
      <c r="V157" s="18">
        <f t="shared" si="234"/>
        <v>5.8236411091722324</v>
      </c>
      <c r="W157" s="18">
        <f t="shared" ref="W157:W158" si="276">U157*31</f>
        <v>13.189832713378447</v>
      </c>
      <c r="X157" s="18">
        <f t="shared" ref="X157:X158" si="277">V157*31</f>
        <v>180.53287438433921</v>
      </c>
      <c r="Y157" s="18">
        <v>457</v>
      </c>
      <c r="Z157" s="18">
        <f>U157*Y157</f>
        <v>194.4436629036758</v>
      </c>
      <c r="AA157" s="18">
        <f t="shared" si="237"/>
        <v>2661.4039868917102</v>
      </c>
      <c r="AB157" s="18">
        <f>Z157*31</f>
        <v>6027.7535500139502</v>
      </c>
      <c r="AC157" s="18">
        <f>AA157*31</f>
        <v>82503.523593643011</v>
      </c>
    </row>
    <row r="158" spans="1:29" s="18" customFormat="1" x14ac:dyDescent="0.25">
      <c r="A158" s="18" t="s">
        <v>4</v>
      </c>
      <c r="B158" s="18" t="s">
        <v>13</v>
      </c>
      <c r="C158" s="18" t="s">
        <v>6</v>
      </c>
      <c r="D158" s="18">
        <v>585.26853053333332</v>
      </c>
      <c r="E158" s="18">
        <v>2063.4954816666668</v>
      </c>
      <c r="F158" s="18">
        <v>0.46150833333333341</v>
      </c>
      <c r="G158" s="18">
        <f t="shared" ref="G158" si="278">D158-D156</f>
        <v>582.56538123333337</v>
      </c>
      <c r="H158" s="18">
        <f t="shared" ref="H158:I158" si="279">E158-E156</f>
        <v>1593.2851841666668</v>
      </c>
      <c r="I158" s="18">
        <f t="shared" si="279"/>
        <v>0.12430833333333341</v>
      </c>
      <c r="J158" s="18">
        <v>8.3140000000000001</v>
      </c>
      <c r="K158" s="18">
        <v>10.8</v>
      </c>
      <c r="L158" s="18">
        <f t="shared" si="219"/>
        <v>283.95</v>
      </c>
      <c r="M158" s="18">
        <v>1025</v>
      </c>
      <c r="N158" s="18">
        <f t="shared" si="226"/>
        <v>102500</v>
      </c>
      <c r="O158" s="18">
        <v>9.4999999999999998E-3</v>
      </c>
      <c r="P158" s="18">
        <v>0.12</v>
      </c>
      <c r="Q158" s="18">
        <v>86400</v>
      </c>
      <c r="R158" s="18">
        <f>((G158*O158*N158)/(J158*L158*P158*Q158))*10^6</f>
        <v>23176.361816243854</v>
      </c>
      <c r="S158" s="18">
        <f>((H158*O158*N158)/(J158*L158*P158*Q158))*10^6</f>
        <v>63386.110974413183</v>
      </c>
      <c r="T158" s="18">
        <f>((I158*O158*N158)/(J158*L158*P158*Q158))*10^6</f>
        <v>4.945393260423856</v>
      </c>
      <c r="U158" s="31">
        <f t="shared" si="233"/>
        <v>0.37174884353255139</v>
      </c>
      <c r="V158" s="31">
        <f t="shared" si="234"/>
        <v>2.7896227439839243</v>
      </c>
      <c r="W158" s="18">
        <f t="shared" si="276"/>
        <v>11.524214149509094</v>
      </c>
      <c r="X158" s="18">
        <f t="shared" si="277"/>
        <v>86.478305063501651</v>
      </c>
      <c r="Y158" s="18">
        <v>457</v>
      </c>
      <c r="Z158" s="18">
        <f>U158*Y158</f>
        <v>169.88922149437599</v>
      </c>
      <c r="AA158" s="18">
        <f t="shared" si="237"/>
        <v>1274.8575940006533</v>
      </c>
      <c r="AB158" s="18">
        <f>Z158*31</f>
        <v>5266.5658663256554</v>
      </c>
      <c r="AC158" s="18">
        <f>AA158*31</f>
        <v>39520.58541402025</v>
      </c>
    </row>
    <row r="159" spans="1:29" s="18" customFormat="1" hidden="1" x14ac:dyDescent="0.25">
      <c r="A159" s="18" t="s">
        <v>1</v>
      </c>
      <c r="B159" s="18" t="s">
        <v>26</v>
      </c>
      <c r="C159" s="18" t="s">
        <v>6</v>
      </c>
      <c r="D159" s="18">
        <v>12.843352100000001</v>
      </c>
      <c r="E159" s="18">
        <v>571.27821999999992</v>
      </c>
      <c r="F159" s="18">
        <v>0.42022500000000013</v>
      </c>
      <c r="J159" s="18">
        <v>8.3140000000000001</v>
      </c>
      <c r="K159" s="18">
        <v>10.8</v>
      </c>
      <c r="L159" s="18">
        <f t="shared" si="219"/>
        <v>283.95</v>
      </c>
      <c r="M159" s="18">
        <v>1025</v>
      </c>
      <c r="N159" s="18">
        <f t="shared" si="226"/>
        <v>102500</v>
      </c>
      <c r="O159" s="18">
        <v>9.4999999999999998E-3</v>
      </c>
      <c r="P159" s="18">
        <v>0.12</v>
      </c>
      <c r="Q159" s="18">
        <v>86400</v>
      </c>
      <c r="Y159" s="18">
        <v>1036</v>
      </c>
    </row>
    <row r="160" spans="1:29" s="18" customFormat="1" hidden="1" x14ac:dyDescent="0.25">
      <c r="A160" s="18" t="s">
        <v>3</v>
      </c>
      <c r="B160" s="18" t="s">
        <v>26</v>
      </c>
      <c r="C160" s="18" t="s">
        <v>6</v>
      </c>
      <c r="D160" s="18">
        <v>225.99904369999999</v>
      </c>
      <c r="E160" s="18">
        <v>2676.2048275000002</v>
      </c>
      <c r="F160" s="18">
        <v>0.39873750000000002</v>
      </c>
      <c r="G160" s="18">
        <f t="shared" ref="G160:H160" si="280">D160-D159</f>
        <v>213.15569159999998</v>
      </c>
      <c r="H160" s="18">
        <f t="shared" si="280"/>
        <v>2104.9266075000005</v>
      </c>
      <c r="I160" s="18">
        <f t="shared" ref="I160" si="281">F160-F159</f>
        <v>-2.1487500000000104E-2</v>
      </c>
      <c r="J160" s="18">
        <v>8.3140000000000001</v>
      </c>
      <c r="K160" s="18">
        <v>10.8</v>
      </c>
      <c r="L160" s="18">
        <f t="shared" si="219"/>
        <v>283.95</v>
      </c>
      <c r="M160" s="18">
        <v>1025</v>
      </c>
      <c r="N160" s="18">
        <f t="shared" si="226"/>
        <v>102500</v>
      </c>
      <c r="O160" s="18">
        <v>9.4999999999999998E-3</v>
      </c>
      <c r="P160" s="18">
        <v>0.12</v>
      </c>
      <c r="Q160" s="18">
        <v>86400</v>
      </c>
      <c r="R160" s="18">
        <f>((G160*O160*N160)/(J160*L160*P160*Q160))*10^6</f>
        <v>8480.0326123989416</v>
      </c>
      <c r="S160" s="18">
        <f>((H160*O160*N160)/(J160*L160*P160*Q160))*10^6</f>
        <v>83740.885098215571</v>
      </c>
      <c r="T160" s="18">
        <f>((I160*O160*N160)/(J160*L160*P160*Q160))*10^6</f>
        <v>-0.85484323402848872</v>
      </c>
      <c r="U160" s="18">
        <f t="shared" si="233"/>
        <v>0.13601972310287899</v>
      </c>
      <c r="V160" s="18">
        <f t="shared" si="234"/>
        <v>3.6854363531724665</v>
      </c>
      <c r="W160" s="18">
        <f t="shared" ref="W160:W161" si="282">U160*31</f>
        <v>4.2166114161892487</v>
      </c>
      <c r="X160" s="18">
        <f t="shared" ref="X160:X161" si="283">V160*31</f>
        <v>114.24852694834647</v>
      </c>
      <c r="Y160" s="18">
        <v>1036</v>
      </c>
      <c r="Z160" s="18">
        <f>U160*Y160</f>
        <v>140.91643313458263</v>
      </c>
      <c r="AA160" s="18">
        <f t="shared" si="237"/>
        <v>3818.1120618866753</v>
      </c>
      <c r="AB160" s="18">
        <f>Z160*31</f>
        <v>4368.4094271720614</v>
      </c>
      <c r="AC160" s="18">
        <f>AA160*31</f>
        <v>118361.47391848694</v>
      </c>
    </row>
    <row r="161" spans="1:29" s="18" customFormat="1" x14ac:dyDescent="0.25">
      <c r="A161" s="18" t="s">
        <v>4</v>
      </c>
      <c r="B161" s="18" t="s">
        <v>26</v>
      </c>
      <c r="C161" s="18" t="s">
        <v>6</v>
      </c>
      <c r="D161" s="18">
        <v>1766.4785828333329</v>
      </c>
      <c r="E161" s="18">
        <v>1726.6563575</v>
      </c>
      <c r="F161" s="18">
        <v>0.38340833333333341</v>
      </c>
      <c r="G161" s="18">
        <f t="shared" ref="G161" si="284">D161-D159</f>
        <v>1753.6352307333329</v>
      </c>
      <c r="H161" s="18">
        <f t="shared" ref="H161:I161" si="285">E161-E159</f>
        <v>1155.3781375000001</v>
      </c>
      <c r="I161" s="18">
        <f t="shared" si="285"/>
        <v>-3.681666666666672E-2</v>
      </c>
      <c r="J161" s="18">
        <v>8.3140000000000001</v>
      </c>
      <c r="K161" s="18">
        <v>10.8</v>
      </c>
      <c r="L161" s="18">
        <f t="shared" si="219"/>
        <v>283.95</v>
      </c>
      <c r="M161" s="18">
        <v>1025</v>
      </c>
      <c r="N161" s="18">
        <f t="shared" si="226"/>
        <v>102500</v>
      </c>
      <c r="O161" s="18">
        <v>9.4999999999999998E-3</v>
      </c>
      <c r="P161" s="18">
        <v>0.12</v>
      </c>
      <c r="Q161" s="18">
        <v>86400</v>
      </c>
      <c r="R161" s="18">
        <f>((G161*O161*N161)/(J161*L161*P161*Q161))*10^6</f>
        <v>69765.361812512871</v>
      </c>
      <c r="S161" s="18">
        <f>((H161*O161*N161)/(J161*L161*P161*Q161))*10^6</f>
        <v>45964.732220421509</v>
      </c>
      <c r="T161" s="18">
        <f>((I161*O161*N161)/(J161*L161*P161*Q161))*10^6</f>
        <v>-1.4646877672824707</v>
      </c>
      <c r="U161" s="31">
        <f t="shared" si="233"/>
        <v>1.1190364034727063</v>
      </c>
      <c r="V161" s="31">
        <f t="shared" si="234"/>
        <v>2.0229078650207506</v>
      </c>
      <c r="W161" s="18">
        <f t="shared" si="282"/>
        <v>34.690128507653895</v>
      </c>
      <c r="X161" s="18">
        <f t="shared" si="283"/>
        <v>62.710143815643271</v>
      </c>
      <c r="Y161" s="18">
        <v>1036</v>
      </c>
      <c r="Z161" s="18">
        <f>U161*Y161</f>
        <v>1159.3217139977237</v>
      </c>
      <c r="AA161" s="18">
        <f t="shared" si="237"/>
        <v>2095.7325481614976</v>
      </c>
      <c r="AB161" s="18">
        <f>Z161*31</f>
        <v>35938.973133929438</v>
      </c>
      <c r="AC161" s="18">
        <f>AA161*31</f>
        <v>64967.708993006425</v>
      </c>
    </row>
    <row r="162" spans="1:29" s="18" customFormat="1" hidden="1" x14ac:dyDescent="0.25">
      <c r="A162" s="18" t="s">
        <v>1</v>
      </c>
      <c r="B162" s="18" t="s">
        <v>14</v>
      </c>
      <c r="C162" s="18" t="s">
        <v>6</v>
      </c>
      <c r="D162" s="18">
        <v>2.611560166666667</v>
      </c>
      <c r="E162" s="18">
        <v>512.04601249999996</v>
      </c>
      <c r="F162" s="18">
        <v>0.39902500000000002</v>
      </c>
      <c r="J162" s="18">
        <v>8.3140000000000001</v>
      </c>
      <c r="K162" s="18">
        <v>10.8</v>
      </c>
      <c r="L162" s="18">
        <f t="shared" si="219"/>
        <v>283.95</v>
      </c>
      <c r="M162" s="18">
        <v>1025</v>
      </c>
      <c r="N162" s="18">
        <f t="shared" si="226"/>
        <v>102500</v>
      </c>
      <c r="O162" s="18">
        <v>9.4999999999999998E-3</v>
      </c>
      <c r="P162" s="18">
        <v>0.12</v>
      </c>
      <c r="Q162" s="18">
        <v>86400</v>
      </c>
      <c r="Y162" s="18">
        <v>14169</v>
      </c>
    </row>
    <row r="163" spans="1:29" s="18" customFormat="1" hidden="1" x14ac:dyDescent="0.25">
      <c r="A163" s="18" t="s">
        <v>3</v>
      </c>
      <c r="B163" s="18" t="s">
        <v>14</v>
      </c>
      <c r="C163" s="18" t="s">
        <v>6</v>
      </c>
      <c r="D163" s="18">
        <v>78.25382694999999</v>
      </c>
      <c r="E163" s="18">
        <v>1519.23177375</v>
      </c>
      <c r="F163" s="18">
        <v>0.34171249999999997</v>
      </c>
      <c r="G163" s="18">
        <f>D163-D162</f>
        <v>75.642266783333326</v>
      </c>
      <c r="H163" s="18">
        <f t="shared" ref="H163" si="286">E163-E162</f>
        <v>1007.18576125</v>
      </c>
      <c r="I163" s="18">
        <f t="shared" ref="I163" si="287">F163-F162</f>
        <v>-5.7312500000000044E-2</v>
      </c>
      <c r="J163" s="18">
        <v>8.3140000000000001</v>
      </c>
      <c r="K163" s="18">
        <v>10.8</v>
      </c>
      <c r="L163" s="18">
        <f t="shared" si="219"/>
        <v>283.95</v>
      </c>
      <c r="M163" s="18">
        <v>1025</v>
      </c>
      <c r="N163" s="18">
        <f t="shared" si="226"/>
        <v>102500</v>
      </c>
      <c r="O163" s="18">
        <v>9.4999999999999998E-3</v>
      </c>
      <c r="P163" s="18">
        <v>0.12</v>
      </c>
      <c r="Q163" s="18">
        <v>86400</v>
      </c>
      <c r="R163" s="18">
        <f>((G163*O163*N163)/(J163*L163*P163*Q163))*10^6</f>
        <v>3009.2974969777815</v>
      </c>
      <c r="S163" s="18">
        <f>((H163*O163*N163)/(J163*L163*P163*Q163))*10^6</f>
        <v>40069.153387522572</v>
      </c>
      <c r="T163" s="18">
        <f>((I163*O163*N163)/(J163*L163*P163*Q163))*10^6</f>
        <v>-2.2800792484122194</v>
      </c>
      <c r="U163" s="18">
        <f t="shared" si="233"/>
        <v>4.8269131851523615E-2</v>
      </c>
      <c r="V163" s="18">
        <f t="shared" si="234"/>
        <v>1.7634434405848682</v>
      </c>
      <c r="W163" s="18">
        <f t="shared" ref="W163:W164" si="288">U163*31</f>
        <v>1.4963430873972321</v>
      </c>
      <c r="X163" s="18">
        <f t="shared" ref="X163:X164" si="289">V163*31</f>
        <v>54.666746658130918</v>
      </c>
      <c r="Y163" s="18">
        <v>14169</v>
      </c>
      <c r="Z163" s="18">
        <f>U163*Y163</f>
        <v>683.9253292042381</v>
      </c>
      <c r="AA163" s="18">
        <f t="shared" si="237"/>
        <v>24986.230109646996</v>
      </c>
      <c r="AB163" s="18">
        <f>Z163*31</f>
        <v>21201.685205331381</v>
      </c>
      <c r="AC163" s="18">
        <f>AA163*31</f>
        <v>774573.13339905685</v>
      </c>
    </row>
    <row r="164" spans="1:29" s="18" customFormat="1" x14ac:dyDescent="0.25">
      <c r="A164" s="18" t="s">
        <v>4</v>
      </c>
      <c r="B164" s="18" t="s">
        <v>14</v>
      </c>
      <c r="C164" s="18" t="s">
        <v>6</v>
      </c>
      <c r="D164" s="18">
        <v>135.29151529999999</v>
      </c>
      <c r="E164" s="18">
        <v>1214.7372683333331</v>
      </c>
      <c r="F164" s="18">
        <v>0.3346083333333334</v>
      </c>
      <c r="G164" s="18">
        <f t="shared" ref="G164" si="290">D164-D162</f>
        <v>132.67995513333332</v>
      </c>
      <c r="H164" s="18">
        <f t="shared" ref="H164:I164" si="291">E164-E162</f>
        <v>702.69125583333312</v>
      </c>
      <c r="I164" s="18">
        <f t="shared" si="291"/>
        <v>-6.4416666666666622E-2</v>
      </c>
      <c r="J164" s="18">
        <v>8.3140000000000001</v>
      </c>
      <c r="K164" s="18">
        <v>10.8</v>
      </c>
      <c r="L164" s="18">
        <f t="shared" si="219"/>
        <v>283.95</v>
      </c>
      <c r="M164" s="18">
        <v>1025</v>
      </c>
      <c r="N164" s="18">
        <f t="shared" si="226"/>
        <v>102500</v>
      </c>
      <c r="O164" s="18">
        <v>9.4999999999999998E-3</v>
      </c>
      <c r="P164" s="18">
        <v>0.12</v>
      </c>
      <c r="Q164" s="18">
        <v>86400</v>
      </c>
      <c r="R164" s="18">
        <f>((G164*O164*N164)/(J164*L164*P164*Q164))*10^6</f>
        <v>5278.4438365064771</v>
      </c>
      <c r="S164" s="18">
        <f>((H164*O164*N164)/(J164*L164*P164*Q164))*10^6</f>
        <v>27955.363148812274</v>
      </c>
      <c r="T164" s="18">
        <f>((I164*O164*N164)/(J164*L164*P164*Q164))*10^6</f>
        <v>-2.5627063017413927</v>
      </c>
      <c r="U164" s="31">
        <f t="shared" si="233"/>
        <v>8.4666239137563881E-2</v>
      </c>
      <c r="V164" s="31">
        <f t="shared" si="234"/>
        <v>1.2303155321792281</v>
      </c>
      <c r="W164" s="18">
        <f t="shared" si="288"/>
        <v>2.6246534132644803</v>
      </c>
      <c r="X164" s="18">
        <f t="shared" si="289"/>
        <v>38.139781497556072</v>
      </c>
      <c r="Y164" s="18">
        <v>14169</v>
      </c>
      <c r="Z164" s="18">
        <f>U164*Y164</f>
        <v>1199.6359423401427</v>
      </c>
      <c r="AA164" s="18">
        <f t="shared" si="237"/>
        <v>17432.340775447483</v>
      </c>
      <c r="AB164" s="18">
        <f>Z164*31</f>
        <v>37188.714212544422</v>
      </c>
      <c r="AC164" s="18">
        <f>AA164*31</f>
        <v>540402.56403887202</v>
      </c>
    </row>
    <row r="165" spans="1:29" s="10" customFormat="1" hidden="1" x14ac:dyDescent="0.25">
      <c r="A165" s="10" t="s">
        <v>1</v>
      </c>
      <c r="B165" s="10" t="s">
        <v>20</v>
      </c>
      <c r="C165" s="10" t="s">
        <v>7</v>
      </c>
      <c r="D165" s="10">
        <v>3.644418125000001</v>
      </c>
      <c r="E165" s="10">
        <v>917.66504250000003</v>
      </c>
      <c r="F165" s="10">
        <v>0.35715000000000002</v>
      </c>
      <c r="J165" s="10">
        <v>8.3140000000000001</v>
      </c>
      <c r="K165" s="10">
        <v>16</v>
      </c>
      <c r="L165" s="10">
        <f t="shared" si="219"/>
        <v>289.14999999999998</v>
      </c>
      <c r="M165" s="10">
        <v>1012</v>
      </c>
      <c r="N165" s="10">
        <f t="shared" si="226"/>
        <v>101200</v>
      </c>
      <c r="O165" s="10">
        <v>9.4999999999999998E-3</v>
      </c>
      <c r="P165" s="10">
        <v>0.12</v>
      </c>
      <c r="Q165" s="10">
        <v>86400</v>
      </c>
      <c r="T165" s="25"/>
      <c r="U165" s="15"/>
      <c r="V165" s="15"/>
      <c r="W165" s="15"/>
      <c r="X165" s="15"/>
      <c r="Y165" s="10">
        <v>823</v>
      </c>
      <c r="Z165" s="16"/>
      <c r="AA165" s="16"/>
    </row>
    <row r="166" spans="1:29" s="10" customFormat="1" hidden="1" x14ac:dyDescent="0.25">
      <c r="A166" s="10" t="s">
        <v>3</v>
      </c>
      <c r="B166" s="10" t="s">
        <v>20</v>
      </c>
      <c r="C166" s="10" t="s">
        <v>7</v>
      </c>
      <c r="D166" s="10">
        <v>75.107573550000012</v>
      </c>
      <c r="E166" s="10">
        <v>3858.9230337499998</v>
      </c>
      <c r="F166" s="10">
        <v>0.30723750000000011</v>
      </c>
      <c r="G166" s="10">
        <f>D166-D165</f>
        <v>71.463155425000011</v>
      </c>
      <c r="H166" s="10">
        <f>E166-E165</f>
        <v>2941.2579912499996</v>
      </c>
      <c r="I166" s="10">
        <f t="shared" ref="I166" si="292">F166-F165</f>
        <v>-4.9912499999999915E-2</v>
      </c>
      <c r="J166" s="10">
        <v>8.3140000000000001</v>
      </c>
      <c r="K166" s="10">
        <v>16</v>
      </c>
      <c r="L166" s="10">
        <f t="shared" si="219"/>
        <v>289.14999999999998</v>
      </c>
      <c r="M166" s="10">
        <v>1012</v>
      </c>
      <c r="N166" s="10">
        <f t="shared" si="226"/>
        <v>101200</v>
      </c>
      <c r="O166" s="10">
        <v>9.4999999999999998E-3</v>
      </c>
      <c r="P166" s="10">
        <v>0.12</v>
      </c>
      <c r="Q166" s="10">
        <v>86400</v>
      </c>
      <c r="R166" s="10">
        <f>((G166*O166*N166)/(J166*L166*P166*Q166))*10^6</f>
        <v>2756.5006602071658</v>
      </c>
      <c r="S166" s="10">
        <f>((H166*O166*N166)/(J166*L166*P166*Q166))*10^6</f>
        <v>113451.18399129552</v>
      </c>
      <c r="T166" s="10">
        <f>((I166*O166*N166)/(J166*L166*P166*Q166))*10^6</f>
        <v>-1.9252415931589113</v>
      </c>
      <c r="U166" s="10">
        <f t="shared" si="233"/>
        <v>4.4214270589722937E-2</v>
      </c>
      <c r="V166" s="10">
        <f t="shared" si="234"/>
        <v>4.9929866074569151</v>
      </c>
      <c r="W166" s="10">
        <f>U166*30</f>
        <v>1.3264281176916881</v>
      </c>
      <c r="X166" s="10">
        <f>V166*30</f>
        <v>149.78959822370746</v>
      </c>
      <c r="Y166" s="10">
        <v>823</v>
      </c>
      <c r="Z166" s="10">
        <f>U166*Y166</f>
        <v>36.388344695341978</v>
      </c>
      <c r="AA166" s="10">
        <f t="shared" si="237"/>
        <v>4109.227977937041</v>
      </c>
      <c r="AB166" s="10">
        <f>Z166*30</f>
        <v>1091.6503408602593</v>
      </c>
      <c r="AC166" s="10">
        <f>AA166*30</f>
        <v>123276.83933811123</v>
      </c>
    </row>
    <row r="167" spans="1:29" s="10" customFormat="1" x14ac:dyDescent="0.25">
      <c r="A167" s="10" t="s">
        <v>4</v>
      </c>
      <c r="B167" s="10" t="s">
        <v>20</v>
      </c>
      <c r="C167" s="10" t="s">
        <v>7</v>
      </c>
      <c r="D167" s="10">
        <v>591.04801120000002</v>
      </c>
      <c r="E167" s="10">
        <v>3915.9624050000002</v>
      </c>
      <c r="F167" s="10">
        <v>0.31659999999999999</v>
      </c>
      <c r="G167" s="10">
        <f>D167-D165</f>
        <v>587.403593075</v>
      </c>
      <c r="H167" s="10">
        <f>E167-E165</f>
        <v>2998.2973625000004</v>
      </c>
      <c r="I167" s="10">
        <f t="shared" ref="I167" si="293">F167-F165</f>
        <v>-4.055000000000003E-2</v>
      </c>
      <c r="J167" s="10">
        <v>8.3140000000000001</v>
      </c>
      <c r="K167" s="10">
        <v>16</v>
      </c>
      <c r="L167" s="10">
        <f t="shared" si="219"/>
        <v>289.14999999999998</v>
      </c>
      <c r="M167" s="10">
        <v>1012</v>
      </c>
      <c r="N167" s="10">
        <f t="shared" si="226"/>
        <v>101200</v>
      </c>
      <c r="O167" s="10">
        <v>9.4999999999999998E-3</v>
      </c>
      <c r="P167" s="10">
        <v>0.12</v>
      </c>
      <c r="Q167" s="10">
        <v>86400</v>
      </c>
      <c r="R167" s="10">
        <f>((G167*O167*N167)/(J167*L167*P167*Q167))*10^6</f>
        <v>22657.527259884468</v>
      </c>
      <c r="S167" s="10">
        <f>((H167*O167*N167)/(J167*L167*P167*Q167))*10^6</f>
        <v>115651.32563874125</v>
      </c>
      <c r="T167" s="10">
        <f>((I167*O167*N167)/(J167*L167*P167*Q167))*10^6</f>
        <v>-1.5641081212640928</v>
      </c>
      <c r="U167" s="32">
        <f t="shared" si="233"/>
        <v>0.36342673724854685</v>
      </c>
      <c r="V167" s="32">
        <f t="shared" si="234"/>
        <v>5.0898148413610027</v>
      </c>
      <c r="W167" s="10">
        <f>U167*30</f>
        <v>10.902802117456405</v>
      </c>
      <c r="X167" s="10">
        <f>V167*30</f>
        <v>152.69444524083008</v>
      </c>
      <c r="Y167" s="10">
        <v>823</v>
      </c>
      <c r="Z167" s="10">
        <f>U167*Y167</f>
        <v>299.10020475555405</v>
      </c>
      <c r="AA167" s="10">
        <f t="shared" si="237"/>
        <v>4188.9176144401054</v>
      </c>
      <c r="AB167" s="10">
        <f>Z167*30</f>
        <v>8973.0061426666216</v>
      </c>
      <c r="AC167" s="10">
        <f>AA167*30</f>
        <v>125667.52843320316</v>
      </c>
    </row>
    <row r="168" spans="1:29" s="10" customFormat="1" hidden="1" x14ac:dyDescent="0.25">
      <c r="A168" s="10" t="s">
        <v>1</v>
      </c>
      <c r="B168" s="10" t="s">
        <v>21</v>
      </c>
      <c r="C168" s="10" t="s">
        <v>7</v>
      </c>
      <c r="D168" s="10">
        <v>3.6169771000000002</v>
      </c>
      <c r="E168" s="10">
        <v>384.86428749999999</v>
      </c>
      <c r="F168" s="10">
        <v>0.22359999999999999</v>
      </c>
      <c r="J168" s="10">
        <v>8.3140000000000001</v>
      </c>
      <c r="K168" s="10">
        <v>16</v>
      </c>
      <c r="L168" s="10">
        <f t="shared" si="219"/>
        <v>289.14999999999998</v>
      </c>
      <c r="M168" s="10">
        <v>1012</v>
      </c>
      <c r="N168" s="10">
        <f t="shared" si="226"/>
        <v>101200</v>
      </c>
      <c r="O168" s="10">
        <v>9.4999999999999998E-3</v>
      </c>
      <c r="P168" s="10">
        <v>0.12</v>
      </c>
      <c r="Q168" s="10">
        <v>86400</v>
      </c>
      <c r="Y168" s="10">
        <v>1188</v>
      </c>
    </row>
    <row r="169" spans="1:29" s="10" customFormat="1" x14ac:dyDescent="0.25">
      <c r="A169" s="10" t="s">
        <v>4</v>
      </c>
      <c r="B169" s="10" t="s">
        <v>21</v>
      </c>
      <c r="C169" s="10" t="s">
        <v>7</v>
      </c>
      <c r="D169" s="10">
        <v>57.223128566666666</v>
      </c>
      <c r="E169" s="10">
        <v>949.08176583333318</v>
      </c>
      <c r="F169" s="10">
        <v>0.1006333333333333</v>
      </c>
      <c r="G169" s="10">
        <f>D169-D168</f>
        <v>53.606151466666667</v>
      </c>
      <c r="H169" s="10">
        <f>E169-E168</f>
        <v>564.21747833333325</v>
      </c>
      <c r="I169" s="10">
        <f t="shared" ref="I169" si="294">F169-F168</f>
        <v>-0.1229666666666667</v>
      </c>
      <c r="J169" s="10">
        <v>8.3140000000000001</v>
      </c>
      <c r="K169" s="10">
        <v>16</v>
      </c>
      <c r="L169" s="10">
        <f t="shared" si="219"/>
        <v>289.14999999999998</v>
      </c>
      <c r="M169" s="10">
        <v>1012</v>
      </c>
      <c r="N169" s="10">
        <f t="shared" si="226"/>
        <v>101200</v>
      </c>
      <c r="O169" s="10">
        <v>9.4999999999999998E-3</v>
      </c>
      <c r="P169" s="10">
        <v>0.12</v>
      </c>
      <c r="Q169" s="10">
        <v>86400</v>
      </c>
      <c r="R169" s="10">
        <f>((G169*O169*N169)/(J169*L169*P169*Q169))*10^6</f>
        <v>2067.7143491671104</v>
      </c>
      <c r="S169" s="10">
        <f>((H169*O169*N169)/(J169*L169*P169*Q169))*10^6</f>
        <v>21763.184710735222</v>
      </c>
      <c r="T169" s="10">
        <f>((I169*O169*N169)/(J169*L169*P169*Q169))*10^6</f>
        <v>-4.7431112694971116</v>
      </c>
      <c r="U169" s="32">
        <f t="shared" si="233"/>
        <v>3.3166138160640443E-2</v>
      </c>
      <c r="V169" s="32">
        <f t="shared" si="234"/>
        <v>0.95779775911945708</v>
      </c>
      <c r="W169" s="10">
        <f>U169*30</f>
        <v>0.99498414481921327</v>
      </c>
      <c r="X169" s="10">
        <f>V169*30</f>
        <v>28.733932773583714</v>
      </c>
      <c r="Y169" s="10">
        <v>1188</v>
      </c>
      <c r="Z169" s="10">
        <f>U169*Y169</f>
        <v>39.401372134840848</v>
      </c>
      <c r="AA169" s="10">
        <f t="shared" si="237"/>
        <v>1137.8637378339149</v>
      </c>
      <c r="AB169" s="10">
        <f>Z169*30</f>
        <v>1182.0411640452255</v>
      </c>
      <c r="AC169" s="10">
        <f>AA169*30</f>
        <v>34135.912135017446</v>
      </c>
    </row>
    <row r="170" spans="1:29" s="10" customFormat="1" hidden="1" x14ac:dyDescent="0.25">
      <c r="A170" s="10" t="s">
        <v>1</v>
      </c>
      <c r="B170" s="10" t="s">
        <v>17</v>
      </c>
      <c r="C170" s="10" t="s">
        <v>7</v>
      </c>
      <c r="D170" s="10">
        <v>9.8759862062500012</v>
      </c>
      <c r="E170" s="10">
        <v>654.10125000000005</v>
      </c>
      <c r="F170" s="10">
        <v>0.52490000000000003</v>
      </c>
    </row>
    <row r="171" spans="1:29" s="10" customFormat="1" hidden="1" x14ac:dyDescent="0.25">
      <c r="A171" s="10" t="s">
        <v>3</v>
      </c>
      <c r="B171" s="10" t="s">
        <v>17</v>
      </c>
      <c r="C171" s="10" t="s">
        <v>7</v>
      </c>
      <c r="D171" s="10">
        <v>38.506722500000002</v>
      </c>
      <c r="E171" s="10">
        <v>872.44443875000002</v>
      </c>
      <c r="F171" s="10">
        <v>0.51543749999999999</v>
      </c>
      <c r="G171" s="10">
        <f>D171-D170</f>
        <v>28.630736293750001</v>
      </c>
      <c r="H171" s="10">
        <f>E171-E170</f>
        <v>218.34318874999997</v>
      </c>
      <c r="I171" s="10">
        <f>F171-F170</f>
        <v>-9.4625000000000403E-3</v>
      </c>
      <c r="J171" s="10">
        <v>8.3140000000000001</v>
      </c>
      <c r="K171" s="10">
        <v>16</v>
      </c>
      <c r="L171" s="10">
        <f t="shared" ref="L171" si="295">K171+273.15</f>
        <v>289.14999999999998</v>
      </c>
      <c r="M171" s="10">
        <v>1013</v>
      </c>
      <c r="N171" s="10">
        <f t="shared" ref="N171" si="296">M171*100</f>
        <v>101300</v>
      </c>
      <c r="O171" s="10">
        <v>9.4999999999999998E-3</v>
      </c>
      <c r="P171" s="10">
        <v>0.12</v>
      </c>
      <c r="Q171" s="10">
        <v>86400</v>
      </c>
      <c r="R171" s="10">
        <f>((G171*O171*N171)/(J171*L171*P171*Q171))*10^6</f>
        <v>1105.445566344134</v>
      </c>
      <c r="S171" s="10">
        <f>((H171*O171*N171)/(J171*L171*P171*Q171))*10^6</f>
        <v>8430.3284228780849</v>
      </c>
      <c r="T171" s="10">
        <f>((I171*O171*N171)/(J171*L171*P171*Q171))*10^6</f>
        <v>-0.36535136799170814</v>
      </c>
      <c r="U171" s="10">
        <f t="shared" si="233"/>
        <v>1.7731346884159907E-2</v>
      </c>
      <c r="V171" s="10">
        <f t="shared" si="234"/>
        <v>0.37101875389086447</v>
      </c>
      <c r="W171" s="10">
        <f t="shared" ref="W171:W172" si="297">U171*30</f>
        <v>0.53194040652479724</v>
      </c>
      <c r="X171" s="10">
        <f t="shared" ref="X171:X172" si="298">V171*30</f>
        <v>11.130562616725934</v>
      </c>
      <c r="Y171" s="10">
        <v>1454</v>
      </c>
      <c r="Z171" s="10">
        <f>U171*Y171</f>
        <v>25.781378369568504</v>
      </c>
      <c r="AA171" s="10">
        <f t="shared" si="237"/>
        <v>539.46126815731691</v>
      </c>
      <c r="AB171" s="10">
        <f>Z171*30</f>
        <v>773.44135108705507</v>
      </c>
      <c r="AC171" s="10">
        <f>AA171*30</f>
        <v>16183.838044719507</v>
      </c>
    </row>
    <row r="172" spans="1:29" s="10" customFormat="1" x14ac:dyDescent="0.25">
      <c r="A172" s="10" t="s">
        <v>4</v>
      </c>
      <c r="B172" s="10" t="s">
        <v>17</v>
      </c>
      <c r="C172" s="10" t="s">
        <v>7</v>
      </c>
      <c r="D172" s="10">
        <v>40.585891066666669</v>
      </c>
      <c r="E172" s="10">
        <v>1004.846054166667</v>
      </c>
      <c r="F172" s="10">
        <v>0.56368333333333343</v>
      </c>
      <c r="G172" s="10">
        <f>D172-D170</f>
        <v>30.709904860416668</v>
      </c>
      <c r="H172" s="10">
        <f>E172-E170</f>
        <v>350.744804166667</v>
      </c>
      <c r="I172" s="10">
        <f>F172-F170</f>
        <v>3.8783333333333392E-2</v>
      </c>
      <c r="J172" s="10">
        <v>8.3140000000000001</v>
      </c>
      <c r="K172" s="10">
        <v>16</v>
      </c>
      <c r="L172" s="10">
        <f t="shared" si="219"/>
        <v>289.14999999999998</v>
      </c>
      <c r="M172" s="10">
        <v>1012</v>
      </c>
      <c r="N172" s="10">
        <f t="shared" si="226"/>
        <v>101200</v>
      </c>
      <c r="O172" s="10">
        <v>9.4999999999999998E-3</v>
      </c>
      <c r="P172" s="10">
        <v>0.12</v>
      </c>
      <c r="Q172" s="10">
        <v>86400</v>
      </c>
      <c r="R172" s="10">
        <f>((G172*O172*N172)/(J172*L172*P172*Q172))*10^6</f>
        <v>1184.552690392733</v>
      </c>
      <c r="S172" s="10">
        <f>((H172*O172*N172)/(J172*L172*P172*Q172))*10^6</f>
        <v>13529.045541017691</v>
      </c>
      <c r="T172" s="10">
        <f>((I172*O172*N172)/(J172*L172*P172*Q172))*10^6</f>
        <v>1.4959636655082396</v>
      </c>
      <c r="U172" s="32">
        <f t="shared" si="233"/>
        <v>1.9000225153899434E-2</v>
      </c>
      <c r="V172" s="32">
        <f t="shared" si="234"/>
        <v>0.59541329426018852</v>
      </c>
      <c r="W172" s="10">
        <f t="shared" si="297"/>
        <v>0.57000675461698302</v>
      </c>
      <c r="X172" s="10">
        <f t="shared" si="298"/>
        <v>17.862398827805656</v>
      </c>
      <c r="Y172" s="10">
        <v>1453</v>
      </c>
      <c r="Z172" s="10">
        <f>U172*Y172</f>
        <v>27.607327148615877</v>
      </c>
      <c r="AA172" s="10">
        <f t="shared" si="237"/>
        <v>865.13551656005393</v>
      </c>
      <c r="AB172" s="10">
        <f>Z172*30</f>
        <v>828.21981445847632</v>
      </c>
      <c r="AC172" s="10">
        <f>AA172*30</f>
        <v>25954.065496801617</v>
      </c>
    </row>
    <row r="173" spans="1:29" s="10" customFormat="1" hidden="1" x14ac:dyDescent="0.25">
      <c r="A173" s="10" t="s">
        <v>1</v>
      </c>
      <c r="B173" s="10" t="s">
        <v>23</v>
      </c>
      <c r="C173" s="10" t="s">
        <v>7</v>
      </c>
      <c r="D173" s="10">
        <v>2.8026155749999999</v>
      </c>
      <c r="E173" s="10">
        <v>185.43397999999999</v>
      </c>
      <c r="F173" s="10">
        <v>1.5824999999999999E-2</v>
      </c>
    </row>
    <row r="174" spans="1:29" s="10" customFormat="1" hidden="1" x14ac:dyDescent="0.25">
      <c r="A174" s="10" t="s">
        <v>3</v>
      </c>
      <c r="B174" s="10" t="s">
        <v>23</v>
      </c>
      <c r="C174" s="10" t="s">
        <v>7</v>
      </c>
      <c r="D174" s="10">
        <v>210.9554095</v>
      </c>
      <c r="E174" s="10">
        <v>792.45862499999998</v>
      </c>
      <c r="F174" s="10">
        <v>0.10775</v>
      </c>
      <c r="G174" s="10">
        <f>D174-D173</f>
        <v>208.152793925</v>
      </c>
      <c r="H174" s="10">
        <f>E174-E173</f>
        <v>607.02464499999996</v>
      </c>
      <c r="I174" s="10">
        <f>F174-F173</f>
        <v>9.1925000000000007E-2</v>
      </c>
      <c r="J174" s="10">
        <v>8.3140000000000001</v>
      </c>
      <c r="K174" s="10">
        <v>16.399999999999999</v>
      </c>
      <c r="L174" s="10">
        <f t="shared" ref="L174" si="299">K174+273.15</f>
        <v>289.54999999999995</v>
      </c>
      <c r="M174" s="10">
        <v>1023</v>
      </c>
      <c r="N174" s="10">
        <f t="shared" ref="N174" si="300">M174*100</f>
        <v>102300</v>
      </c>
      <c r="O174" s="10">
        <v>9.4999999999999998E-3</v>
      </c>
      <c r="P174" s="10">
        <v>0.12</v>
      </c>
      <c r="Q174" s="10">
        <v>86400</v>
      </c>
      <c r="R174" s="10">
        <f>((G174*O174*N174)/(J174*L174*P174*Q174))*10^6</f>
        <v>8104.9978802761898</v>
      </c>
      <c r="S174" s="10">
        <f>((H174*O174*N174)/(J174*L174*P174*Q174))*10^6</f>
        <v>23636.163455836773</v>
      </c>
      <c r="T174" s="10">
        <f>((I174*O174*N174)/(J174*L174*P174*Q174))*10^6</f>
        <v>3.5793510915488373</v>
      </c>
      <c r="U174" s="10">
        <f t="shared" si="233"/>
        <v>0.13000416599963008</v>
      </c>
      <c r="V174" s="10">
        <f>S174*(10^-6)*44.01</f>
        <v>1.0402275536913763</v>
      </c>
      <c r="W174" s="10">
        <f t="shared" ref="W174:W175" si="301">U174*30</f>
        <v>3.9001249799889024</v>
      </c>
      <c r="X174" s="10">
        <f t="shared" ref="X174:X175" si="302">V174*30</f>
        <v>31.206826610741288</v>
      </c>
      <c r="Y174" s="10">
        <v>123</v>
      </c>
      <c r="Z174" s="10">
        <f>U174*Y174</f>
        <v>15.9905124179545</v>
      </c>
      <c r="AA174" s="10">
        <f t="shared" si="237"/>
        <v>127.94798910403928</v>
      </c>
      <c r="AB174" s="10">
        <f>Z174*30</f>
        <v>479.71537253863499</v>
      </c>
      <c r="AC174" s="10">
        <f>AA174*30</f>
        <v>3838.4396731211782</v>
      </c>
    </row>
    <row r="175" spans="1:29" s="10" customFormat="1" x14ac:dyDescent="0.25">
      <c r="A175" s="10" t="s">
        <v>4</v>
      </c>
      <c r="B175" s="10" t="s">
        <v>23</v>
      </c>
      <c r="C175" s="10" t="s">
        <v>7</v>
      </c>
      <c r="D175" s="10">
        <v>298.33064903333337</v>
      </c>
      <c r="E175" s="10">
        <v>1288.2919491666671</v>
      </c>
      <c r="F175" s="10">
        <v>0.1189916666666667</v>
      </c>
      <c r="G175" s="10">
        <f>D175-D173</f>
        <v>295.52803345833337</v>
      </c>
      <c r="H175" s="10">
        <f>E175-E173</f>
        <v>1102.8579691666671</v>
      </c>
      <c r="I175" s="10">
        <f>F173-F175</f>
        <v>-0.10316666666666671</v>
      </c>
      <c r="J175" s="10">
        <v>8.3140000000000001</v>
      </c>
      <c r="K175" s="10">
        <v>16.399999999999999</v>
      </c>
      <c r="L175" s="10">
        <f t="shared" si="219"/>
        <v>289.54999999999995</v>
      </c>
      <c r="M175" s="10">
        <v>1022</v>
      </c>
      <c r="N175" s="10">
        <f t="shared" si="226"/>
        <v>102200</v>
      </c>
      <c r="O175" s="10">
        <v>9.4999999999999998E-3</v>
      </c>
      <c r="P175" s="10">
        <v>0.12</v>
      </c>
      <c r="Q175" s="10">
        <v>86400</v>
      </c>
      <c r="R175" s="10">
        <f>((G175*O175*N175)/(J175*L175*P175*Q175))*10^6</f>
        <v>11495.943137625198</v>
      </c>
      <c r="S175" s="10">
        <f>((H175*O175*N175)/(J175*L175*P175*Q175))*10^6</f>
        <v>42900.811655840233</v>
      </c>
      <c r="T175" s="10">
        <f>((I175*O175*N175)/(J175*L175*P175*Q175))*10^6</f>
        <v>-4.01314934430932</v>
      </c>
      <c r="U175" s="32">
        <f t="shared" si="233"/>
        <v>0.18439492792750817</v>
      </c>
      <c r="V175" s="32">
        <f t="shared" si="234"/>
        <v>1.8880647209735286</v>
      </c>
      <c r="W175" s="10">
        <f t="shared" si="301"/>
        <v>5.5318478378252447</v>
      </c>
      <c r="X175" s="10">
        <f t="shared" si="302"/>
        <v>56.64194162920586</v>
      </c>
      <c r="Y175" s="10">
        <v>122</v>
      </c>
      <c r="Z175" s="10">
        <f>U175*Y175</f>
        <v>22.496181207155995</v>
      </c>
      <c r="AA175" s="10">
        <f t="shared" si="237"/>
        <v>230.3438959587705</v>
      </c>
      <c r="AB175" s="10">
        <f>Z175*30</f>
        <v>674.88543621467988</v>
      </c>
      <c r="AC175" s="10">
        <f>AA175*30</f>
        <v>6910.3168787631148</v>
      </c>
    </row>
    <row r="176" spans="1:29" s="10" customFormat="1" hidden="1" x14ac:dyDescent="0.25">
      <c r="A176" s="10" t="s">
        <v>1</v>
      </c>
      <c r="B176" s="10" t="s">
        <v>24</v>
      </c>
      <c r="C176" s="10" t="s">
        <v>7</v>
      </c>
      <c r="D176" s="10">
        <v>6.6256422000000006</v>
      </c>
      <c r="E176" s="10">
        <v>579.88745999999992</v>
      </c>
      <c r="F176" s="10">
        <v>8.6800000000000002E-2</v>
      </c>
    </row>
    <row r="177" spans="1:29" s="10" customFormat="1" hidden="1" x14ac:dyDescent="0.25">
      <c r="A177" s="10" t="s">
        <v>3</v>
      </c>
      <c r="B177" s="10" t="s">
        <v>24</v>
      </c>
      <c r="C177" s="10" t="s">
        <v>7</v>
      </c>
      <c r="D177" s="10">
        <v>429.40989754999998</v>
      </c>
      <c r="E177" s="10">
        <v>1566.4855075</v>
      </c>
      <c r="F177" s="10">
        <v>0.180425</v>
      </c>
      <c r="G177" s="10">
        <f>D177-D176</f>
        <v>422.78425534999997</v>
      </c>
      <c r="H177" s="10">
        <f>E177-E176</f>
        <v>986.59804750000012</v>
      </c>
      <c r="I177" s="10">
        <f>F177-F176</f>
        <v>9.3625E-2</v>
      </c>
      <c r="J177" s="10">
        <v>8.3140000000000001</v>
      </c>
      <c r="K177" s="10">
        <v>16.399999999999999</v>
      </c>
      <c r="L177" s="10">
        <f t="shared" ref="L177" si="303">K177+273.15</f>
        <v>289.54999999999995</v>
      </c>
      <c r="M177" s="10">
        <v>1023</v>
      </c>
      <c r="N177" s="10">
        <f t="shared" ref="N177" si="304">M177*100</f>
        <v>102300</v>
      </c>
      <c r="O177" s="10">
        <v>9.4999999999999998E-3</v>
      </c>
      <c r="P177" s="10">
        <v>0.12</v>
      </c>
      <c r="Q177" s="10">
        <v>86400</v>
      </c>
      <c r="R177" s="10">
        <f>((G177*O177*N177)/(J177*L177*P177*Q177))*10^6</f>
        <v>16462.260384842913</v>
      </c>
      <c r="S177" s="10">
        <f>((H177*O177*N177)/(J177*L177*P177*Q177))*10^6</f>
        <v>38415.891196508856</v>
      </c>
      <c r="T177" s="10">
        <f>((I177*O177*N177)/(J177*L177*P177*Q177))*10^6</f>
        <v>3.6455452373811243</v>
      </c>
      <c r="U177" s="10">
        <f t="shared" si="233"/>
        <v>0.2640546565728803</v>
      </c>
      <c r="V177" s="10">
        <f t="shared" si="234"/>
        <v>1.6906833715583545</v>
      </c>
      <c r="W177" s="10">
        <f t="shared" ref="W177:W178" si="305">U177*30</f>
        <v>7.9216396971864089</v>
      </c>
      <c r="X177" s="10">
        <f t="shared" ref="X177:X178" si="306">V177*30</f>
        <v>50.720501146750635</v>
      </c>
      <c r="Y177" s="10">
        <v>824</v>
      </c>
      <c r="Z177" s="10">
        <f>U177*Y177</f>
        <v>217.58103701605336</v>
      </c>
      <c r="AA177" s="10">
        <f t="shared" si="237"/>
        <v>1393.123098164084</v>
      </c>
      <c r="AB177" s="10">
        <f>Z177*30</f>
        <v>6527.4311104816006</v>
      </c>
      <c r="AC177" s="10">
        <f>AA177*30</f>
        <v>41793.692944922521</v>
      </c>
    </row>
    <row r="178" spans="1:29" s="10" customFormat="1" x14ac:dyDescent="0.25">
      <c r="A178" s="10" t="s">
        <v>4</v>
      </c>
      <c r="B178" s="10" t="s">
        <v>24</v>
      </c>
      <c r="C178" s="10" t="s">
        <v>7</v>
      </c>
      <c r="D178" s="10">
        <v>297.28808850000001</v>
      </c>
      <c r="E178" s="10">
        <v>1559.9682299999999</v>
      </c>
      <c r="F178" s="10">
        <v>0.175675</v>
      </c>
      <c r="G178" s="10">
        <f>D178-D176</f>
        <v>290.6624463</v>
      </c>
      <c r="H178" s="10">
        <f>E178-E176</f>
        <v>980.08077000000003</v>
      </c>
      <c r="I178" s="10">
        <f>F178-F176</f>
        <v>8.8874999999999996E-2</v>
      </c>
      <c r="J178" s="10">
        <v>8.3140000000000001</v>
      </c>
      <c r="K178" s="10">
        <v>16.399999999999999</v>
      </c>
      <c r="L178" s="10">
        <f t="shared" si="219"/>
        <v>289.54999999999995</v>
      </c>
      <c r="M178" s="10">
        <v>1022</v>
      </c>
      <c r="N178" s="10">
        <f t="shared" si="226"/>
        <v>102200</v>
      </c>
      <c r="O178" s="10">
        <v>9.4999999999999998E-3</v>
      </c>
      <c r="P178" s="10">
        <v>0.12</v>
      </c>
      <c r="Q178" s="10">
        <v>86400</v>
      </c>
      <c r="R178" s="10">
        <f>((G178*O178*N178)/(J178*L178*P178*Q178))*10^6</f>
        <v>11306.673400169831</v>
      </c>
      <c r="S178" s="10">
        <f>((H178*O178*N178)/(J178*L178*P178*Q178))*10^6</f>
        <v>38124.819058116373</v>
      </c>
      <c r="T178" s="10">
        <f>((I178*O178*N178)/(J178*L178*P178*Q178))*10^6</f>
        <v>3.4572082194716387</v>
      </c>
      <c r="U178" s="32">
        <f t="shared" si="233"/>
        <v>0.18135904133872408</v>
      </c>
      <c r="V178" s="32">
        <f t="shared" si="234"/>
        <v>1.6778732867477013</v>
      </c>
      <c r="W178" s="10">
        <f t="shared" si="305"/>
        <v>5.4407712401617223</v>
      </c>
      <c r="X178" s="10">
        <f t="shared" si="306"/>
        <v>50.33619860243104</v>
      </c>
      <c r="Y178" s="10">
        <v>823</v>
      </c>
      <c r="Z178" s="10">
        <f>U178*Y178</f>
        <v>149.25849102176991</v>
      </c>
      <c r="AA178" s="10">
        <f t="shared" si="237"/>
        <v>1380.8897149933582</v>
      </c>
      <c r="AB178" s="10">
        <f>Z178*30</f>
        <v>4477.7547306530978</v>
      </c>
      <c r="AC178" s="10">
        <f>AA178*30</f>
        <v>41426.691449800746</v>
      </c>
    </row>
    <row r="179" spans="1:29" s="10" customFormat="1" hidden="1" x14ac:dyDescent="0.25">
      <c r="A179" s="10" t="s">
        <v>1</v>
      </c>
      <c r="B179" s="10" t="s">
        <v>25</v>
      </c>
      <c r="C179" s="10" t="s">
        <v>7</v>
      </c>
      <c r="D179" s="10">
        <v>9.4518557000000012</v>
      </c>
      <c r="E179" s="10">
        <v>350.68336249999999</v>
      </c>
      <c r="F179" s="10">
        <v>7.9174999999999995E-2</v>
      </c>
      <c r="J179" s="10">
        <v>8.3140000000000001</v>
      </c>
      <c r="K179" s="10">
        <v>16.399999999999999</v>
      </c>
      <c r="L179" s="10">
        <f t="shared" si="219"/>
        <v>289.54999999999995</v>
      </c>
      <c r="M179" s="10">
        <v>1022</v>
      </c>
      <c r="N179" s="10">
        <f t="shared" si="226"/>
        <v>102200</v>
      </c>
      <c r="O179" s="10">
        <v>9.4999999999999998E-3</v>
      </c>
      <c r="P179" s="10">
        <v>0.12</v>
      </c>
      <c r="Q179" s="10">
        <v>86400</v>
      </c>
      <c r="Y179" s="10">
        <v>690</v>
      </c>
    </row>
    <row r="180" spans="1:29" s="10" customFormat="1" hidden="1" x14ac:dyDescent="0.25">
      <c r="A180" s="10" t="s">
        <v>3</v>
      </c>
      <c r="B180" s="10" t="s">
        <v>25</v>
      </c>
      <c r="C180" s="10" t="s">
        <v>7</v>
      </c>
      <c r="D180" s="10">
        <v>1297.32177925</v>
      </c>
      <c r="E180" s="10">
        <v>3351.5011800000002</v>
      </c>
      <c r="F180" s="10">
        <v>0.24615000000000001</v>
      </c>
      <c r="G180" s="10">
        <f>D180-D179</f>
        <v>1287.8699235500001</v>
      </c>
      <c r="H180" s="10">
        <f>E180-E179</f>
        <v>3000.8178175000003</v>
      </c>
      <c r="I180" s="10">
        <f>F180-F179</f>
        <v>0.16697500000000001</v>
      </c>
      <c r="J180" s="10">
        <v>8.3140000000000001</v>
      </c>
      <c r="K180" s="10">
        <v>16.399999999999999</v>
      </c>
      <c r="L180" s="10">
        <f t="shared" si="219"/>
        <v>289.54999999999995</v>
      </c>
      <c r="M180" s="10">
        <v>1022</v>
      </c>
      <c r="N180" s="10">
        <f t="shared" si="226"/>
        <v>102200</v>
      </c>
      <c r="O180" s="10">
        <v>9.4999999999999998E-3</v>
      </c>
      <c r="P180" s="10">
        <v>0.12</v>
      </c>
      <c r="Q180" s="10">
        <v>86400</v>
      </c>
      <c r="R180" s="10">
        <f>((G180*O180*N180)/(J180*L180*P180*Q180))*10^6</f>
        <v>50097.71572779039</v>
      </c>
      <c r="S180" s="10">
        <f>((H180*O180*N180)/(J180*L180*P180*Q180))*10^6</f>
        <v>116730.82445904858</v>
      </c>
      <c r="T180" s="10">
        <f>((I180*O180*N180)/(J180*L180*P180*Q180))*10^6</f>
        <v>6.4952724888469966</v>
      </c>
      <c r="U180" s="10">
        <f t="shared" si="233"/>
        <v>0.80356736027375775</v>
      </c>
      <c r="V180" s="10">
        <f t="shared" si="234"/>
        <v>5.1373235844427274</v>
      </c>
      <c r="W180" s="10">
        <f t="shared" ref="W180:W181" si="307">U180*30</f>
        <v>24.107020808212731</v>
      </c>
      <c r="X180" s="10">
        <f t="shared" ref="X180:X181" si="308">V180*30</f>
        <v>154.11970753328183</v>
      </c>
      <c r="Y180" s="10">
        <v>690</v>
      </c>
      <c r="Z180" s="10">
        <f>U180*Y180</f>
        <v>554.46147858889287</v>
      </c>
      <c r="AA180" s="10">
        <f t="shared" si="237"/>
        <v>3544.7532732654818</v>
      </c>
      <c r="AB180" s="10">
        <f>Z180*30</f>
        <v>16633.844357666785</v>
      </c>
      <c r="AC180" s="10">
        <f>AA180*30</f>
        <v>106342.59819796446</v>
      </c>
    </row>
    <row r="181" spans="1:29" s="10" customFormat="1" x14ac:dyDescent="0.25">
      <c r="A181" s="10" t="s">
        <v>4</v>
      </c>
      <c r="B181" s="10" t="s">
        <v>25</v>
      </c>
      <c r="C181" s="10" t="s">
        <v>7</v>
      </c>
      <c r="D181" s="10">
        <v>1934.8658393999999</v>
      </c>
      <c r="E181" s="10">
        <v>2836.3294700000001</v>
      </c>
      <c r="F181" s="10">
        <v>0.201375</v>
      </c>
      <c r="G181" s="10">
        <f>D181-D179</f>
        <v>1925.4139837</v>
      </c>
      <c r="H181" s="10">
        <f>E181-E179</f>
        <v>2485.6461075000002</v>
      </c>
      <c r="I181" s="10">
        <f t="shared" ref="I181" si="309">F181-F179</f>
        <v>0.1222</v>
      </c>
      <c r="J181" s="10">
        <v>8.3140000000000001</v>
      </c>
      <c r="K181" s="10">
        <v>16.399999999999999</v>
      </c>
      <c r="L181" s="10">
        <f t="shared" si="219"/>
        <v>289.54999999999995</v>
      </c>
      <c r="M181" s="10">
        <v>1022</v>
      </c>
      <c r="N181" s="10">
        <f t="shared" si="226"/>
        <v>102200</v>
      </c>
      <c r="O181" s="10">
        <v>9.4999999999999998E-3</v>
      </c>
      <c r="P181" s="10">
        <v>0.12</v>
      </c>
      <c r="Q181" s="10">
        <v>86400</v>
      </c>
      <c r="R181" s="10">
        <f>((G181*O181*N181)/(J181*L181*P181*Q181))*10^6</f>
        <v>74897.969624003032</v>
      </c>
      <c r="S181" s="10">
        <f>((H181*O181*N181)/(J181*L181*P181*Q181))*10^6</f>
        <v>96690.814667191938</v>
      </c>
      <c r="T181" s="10">
        <f>((I181*O181*N181)/(J181*L181*P181*Q181))*10^6</f>
        <v>4.7535397403030579</v>
      </c>
      <c r="U181" s="32">
        <f t="shared" si="233"/>
        <v>1.2013634327690084</v>
      </c>
      <c r="V181" s="32">
        <f t="shared" si="234"/>
        <v>4.2553627535031175</v>
      </c>
      <c r="W181" s="10">
        <f t="shared" si="307"/>
        <v>36.040902983070254</v>
      </c>
      <c r="X181" s="10">
        <f t="shared" si="308"/>
        <v>127.66088260509352</v>
      </c>
      <c r="Y181" s="10">
        <v>690</v>
      </c>
      <c r="Z181" s="10">
        <f>U181*Y181</f>
        <v>828.94076861061581</v>
      </c>
      <c r="AA181" s="10">
        <f t="shared" si="237"/>
        <v>2936.2002999171509</v>
      </c>
      <c r="AB181" s="10">
        <f>Z181*30</f>
        <v>24868.223058318476</v>
      </c>
      <c r="AC181" s="10">
        <f>AA181*30</f>
        <v>88086.008997514524</v>
      </c>
    </row>
    <row r="182" spans="1:29" s="10" customFormat="1" hidden="1" x14ac:dyDescent="0.25">
      <c r="A182" s="10" t="s">
        <v>1</v>
      </c>
      <c r="B182" s="10" t="s">
        <v>9</v>
      </c>
      <c r="C182" s="10" t="s">
        <v>7</v>
      </c>
      <c r="D182" s="10">
        <v>3.7555513</v>
      </c>
      <c r="E182" s="10">
        <v>425.99603250000001</v>
      </c>
      <c r="F182" s="10">
        <v>5.1525000000000001E-2</v>
      </c>
      <c r="J182" s="10">
        <v>8.3140000000000001</v>
      </c>
      <c r="K182" s="10">
        <v>16.100000000000001</v>
      </c>
      <c r="L182" s="10">
        <f t="shared" si="219"/>
        <v>289.25</v>
      </c>
      <c r="M182" s="10">
        <v>1006</v>
      </c>
      <c r="N182" s="10">
        <f t="shared" si="226"/>
        <v>100600</v>
      </c>
      <c r="O182" s="10">
        <v>9.4999999999999998E-3</v>
      </c>
      <c r="P182" s="10">
        <v>0.12</v>
      </c>
      <c r="Q182" s="10">
        <v>86400</v>
      </c>
      <c r="Y182" s="10">
        <v>391</v>
      </c>
    </row>
    <row r="183" spans="1:29" s="10" customFormat="1" hidden="1" x14ac:dyDescent="0.25">
      <c r="A183" s="10" t="s">
        <v>3</v>
      </c>
      <c r="B183" s="10" t="s">
        <v>9</v>
      </c>
      <c r="C183" s="10" t="s">
        <v>7</v>
      </c>
      <c r="D183" s="10">
        <v>17.680115499999999</v>
      </c>
      <c r="E183" s="10">
        <v>2149.5830000000001</v>
      </c>
      <c r="F183" s="10">
        <v>0.28593750000000001</v>
      </c>
      <c r="G183" s="10">
        <f>D183-D182</f>
        <v>13.924564199999999</v>
      </c>
      <c r="H183" s="10">
        <f>E183-E182</f>
        <v>1723.5869675000001</v>
      </c>
      <c r="I183" s="10">
        <f>F183-F182</f>
        <v>0.23441250000000002</v>
      </c>
      <c r="J183" s="10">
        <v>8.3140000000000001</v>
      </c>
      <c r="K183" s="10">
        <v>16.100000000000001</v>
      </c>
      <c r="L183" s="10">
        <f t="shared" si="219"/>
        <v>289.25</v>
      </c>
      <c r="M183" s="10">
        <v>1006</v>
      </c>
      <c r="N183" s="10">
        <f t="shared" si="226"/>
        <v>100600</v>
      </c>
      <c r="O183" s="10">
        <v>9.4999999999999998E-3</v>
      </c>
      <c r="P183" s="10">
        <v>0.12</v>
      </c>
      <c r="Q183" s="10">
        <v>86400</v>
      </c>
      <c r="R183" s="10">
        <f>((G183*O183*N183)/(J183*L183*P183*Q183))*10^6</f>
        <v>533.73394146069688</v>
      </c>
      <c r="S183" s="10">
        <f>((H183*O183*N183)/(J183*L183*P183*Q183))*10^6</f>
        <v>66065.756342598179</v>
      </c>
      <c r="T183" s="10">
        <f>((I183*O183*N183)/(J183*L183*P183*Q183))*10^6</f>
        <v>8.9851219582624822</v>
      </c>
      <c r="U183" s="10">
        <f t="shared" si="233"/>
        <v>8.5610924210295768E-3</v>
      </c>
      <c r="V183" s="10">
        <f t="shared" si="234"/>
        <v>2.9075539366377456</v>
      </c>
      <c r="W183" s="10">
        <f t="shared" ref="W183:W184" si="310">U183*30</f>
        <v>0.25683277263088733</v>
      </c>
      <c r="X183" s="10">
        <f t="shared" ref="X183:X184" si="311">V183*30</f>
        <v>87.226618099132367</v>
      </c>
      <c r="Y183" s="10">
        <v>391</v>
      </c>
      <c r="Z183" s="10">
        <f>U183*Y183</f>
        <v>3.3473871366225647</v>
      </c>
      <c r="AA183" s="10">
        <f t="shared" si="237"/>
        <v>1136.8535892253585</v>
      </c>
      <c r="AB183" s="10">
        <f>Z183*30</f>
        <v>100.42161409867694</v>
      </c>
      <c r="AC183" s="10">
        <f>AA183*30</f>
        <v>34105.607676760759</v>
      </c>
    </row>
    <row r="184" spans="1:29" s="10" customFormat="1" x14ac:dyDescent="0.25">
      <c r="A184" s="10" t="s">
        <v>4</v>
      </c>
      <c r="B184" s="10" t="s">
        <v>9</v>
      </c>
      <c r="C184" s="10" t="s">
        <v>7</v>
      </c>
      <c r="D184" s="10">
        <v>90.336032875000001</v>
      </c>
      <c r="E184" s="10">
        <v>2635.8780525000002</v>
      </c>
      <c r="F184" s="10">
        <v>0.34665625000000011</v>
      </c>
      <c r="G184" s="10">
        <f>D184-D182</f>
        <v>86.580481575000007</v>
      </c>
      <c r="H184" s="10">
        <f>E184-E182</f>
        <v>2209.88202</v>
      </c>
      <c r="I184" s="10">
        <f t="shared" ref="I184" si="312">F184-F182</f>
        <v>0.29513125000000012</v>
      </c>
      <c r="J184" s="10">
        <v>8.3140000000000001</v>
      </c>
      <c r="K184" s="10">
        <v>16.100000000000001</v>
      </c>
      <c r="L184" s="10">
        <f t="shared" si="219"/>
        <v>289.25</v>
      </c>
      <c r="M184" s="10">
        <v>1006</v>
      </c>
      <c r="N184" s="10">
        <f t="shared" si="226"/>
        <v>100600</v>
      </c>
      <c r="O184" s="10">
        <v>9.4999999999999998E-3</v>
      </c>
      <c r="P184" s="10">
        <v>0.12</v>
      </c>
      <c r="Q184" s="10">
        <v>86400</v>
      </c>
      <c r="R184" s="10">
        <f>((G184*O184*N184)/(J184*L184*P184*Q184))*10^6</f>
        <v>3318.6634081223178</v>
      </c>
      <c r="S184" s="10">
        <f>((H184*O184*N184)/(J184*L184*P184*Q184))*10^6</f>
        <v>84705.634140975642</v>
      </c>
      <c r="T184" s="10">
        <f>((I184*O184*N184)/(J184*L184*P184*Q184))*10^6</f>
        <v>11.312495173868523</v>
      </c>
      <c r="U184" s="32">
        <f t="shared" si="233"/>
        <v>5.3231361066281971E-2</v>
      </c>
      <c r="V184" s="32">
        <f t="shared" si="234"/>
        <v>3.7278949585443377</v>
      </c>
      <c r="W184" s="10">
        <f t="shared" si="310"/>
        <v>1.596940831988459</v>
      </c>
      <c r="X184" s="10">
        <f t="shared" si="311"/>
        <v>111.83684875633013</v>
      </c>
      <c r="Y184" s="10">
        <v>391</v>
      </c>
      <c r="Z184" s="10">
        <f>U184*Y184</f>
        <v>20.81346217691625</v>
      </c>
      <c r="AA184" s="10">
        <f t="shared" si="237"/>
        <v>1457.606928790836</v>
      </c>
      <c r="AB184" s="10">
        <f>Z184*30</f>
        <v>624.40386530748754</v>
      </c>
      <c r="AC184" s="10">
        <f>AA184*30</f>
        <v>43728.207863725082</v>
      </c>
    </row>
    <row r="185" spans="1:29" s="10" customFormat="1" hidden="1" x14ac:dyDescent="0.25">
      <c r="A185" s="10" t="s">
        <v>1</v>
      </c>
      <c r="B185" s="10" t="s">
        <v>10</v>
      </c>
      <c r="C185" s="10" t="s">
        <v>7</v>
      </c>
      <c r="D185" s="10">
        <v>2.3609996</v>
      </c>
      <c r="E185" s="10">
        <v>265.68580250000002</v>
      </c>
      <c r="F185" s="10">
        <v>0.111625</v>
      </c>
      <c r="J185" s="10">
        <v>8.3140000000000001</v>
      </c>
      <c r="K185" s="10">
        <v>16.100000000000001</v>
      </c>
      <c r="L185" s="10">
        <f t="shared" si="219"/>
        <v>289.25</v>
      </c>
      <c r="M185" s="10">
        <v>1006</v>
      </c>
      <c r="N185" s="10">
        <f t="shared" si="226"/>
        <v>100600</v>
      </c>
      <c r="O185" s="10">
        <v>9.4999999999999998E-3</v>
      </c>
      <c r="P185" s="10">
        <v>0.12</v>
      </c>
      <c r="Q185" s="10">
        <v>86400</v>
      </c>
      <c r="Y185" s="10">
        <v>1423</v>
      </c>
    </row>
    <row r="186" spans="1:29" s="10" customFormat="1" hidden="1" x14ac:dyDescent="0.25">
      <c r="A186" s="10" t="s">
        <v>3</v>
      </c>
      <c r="B186" s="10" t="s">
        <v>10</v>
      </c>
      <c r="C186" s="10" t="s">
        <v>7</v>
      </c>
      <c r="D186" s="10">
        <v>822.94276805000004</v>
      </c>
      <c r="E186" s="10">
        <v>2848.891345</v>
      </c>
      <c r="F186" s="10">
        <v>0.2461875</v>
      </c>
      <c r="G186" s="10">
        <f>D186-D185</f>
        <v>820.58176845000003</v>
      </c>
      <c r="H186" s="10">
        <f>E186-E185</f>
        <v>2583.2055424999999</v>
      </c>
      <c r="I186" s="10">
        <f>F186-F185</f>
        <v>0.1345625</v>
      </c>
      <c r="J186" s="10">
        <v>8.3140000000000001</v>
      </c>
      <c r="K186" s="10">
        <v>16.100000000000001</v>
      </c>
      <c r="L186" s="10">
        <f t="shared" si="219"/>
        <v>289.25</v>
      </c>
      <c r="M186" s="10">
        <v>1006</v>
      </c>
      <c r="N186" s="10">
        <f t="shared" si="226"/>
        <v>100600</v>
      </c>
      <c r="O186" s="10">
        <v>9.4999999999999998E-3</v>
      </c>
      <c r="P186" s="10">
        <v>0.12</v>
      </c>
      <c r="Q186" s="10">
        <v>86400</v>
      </c>
      <c r="R186" s="10">
        <f>((G186*O186*N186)/(J186*L186*P186*Q186))*10^6</f>
        <v>31453.217154588408</v>
      </c>
      <c r="S186" s="10">
        <f>((H186*O186*N186)/(J186*L186*P186*Q186))*10^6</f>
        <v>99015.269418747295</v>
      </c>
      <c r="T186" s="10">
        <f>((I186*O186*N186)/(J186*L186*P186*Q186))*10^6</f>
        <v>5.1578327670610369</v>
      </c>
      <c r="U186" s="10">
        <f t="shared" si="233"/>
        <v>0.50450960315959803</v>
      </c>
      <c r="V186" s="10">
        <f t="shared" si="234"/>
        <v>4.3576620071190684</v>
      </c>
      <c r="W186" s="10">
        <f t="shared" ref="W186:W187" si="313">U186*30</f>
        <v>15.13528809478794</v>
      </c>
      <c r="X186" s="10">
        <f t="shared" ref="X186:X187" si="314">V186*30</f>
        <v>130.72986021357204</v>
      </c>
      <c r="Y186" s="10">
        <v>1423</v>
      </c>
      <c r="Z186" s="10">
        <f>U186*Y186</f>
        <v>717.91716529610801</v>
      </c>
      <c r="AA186" s="10">
        <f t="shared" si="237"/>
        <v>6200.9530361304342</v>
      </c>
      <c r="AB186" s="10">
        <f>Z186*30</f>
        <v>21537.514958883239</v>
      </c>
      <c r="AC186" s="10">
        <f>AA186*30</f>
        <v>186028.59108391302</v>
      </c>
    </row>
    <row r="187" spans="1:29" s="10" customFormat="1" x14ac:dyDescent="0.25">
      <c r="A187" s="10" t="s">
        <v>4</v>
      </c>
      <c r="B187" s="10" t="s">
        <v>10</v>
      </c>
      <c r="C187" s="10" t="s">
        <v>7</v>
      </c>
      <c r="D187" s="10">
        <v>2073.5181361999998</v>
      </c>
      <c r="E187" s="10">
        <v>4372.2958074999997</v>
      </c>
      <c r="F187" s="10">
        <v>0.21354166666666671</v>
      </c>
      <c r="G187" s="10">
        <f t="shared" ref="G187" si="315">D187-D185</f>
        <v>2071.1571365999998</v>
      </c>
      <c r="H187" s="10">
        <f t="shared" ref="H187:I187" si="316">E187-E185</f>
        <v>4106.6100049999995</v>
      </c>
      <c r="I187" s="10">
        <f t="shared" si="316"/>
        <v>0.10191666666666671</v>
      </c>
      <c r="J187" s="10">
        <v>8.3140000000000001</v>
      </c>
      <c r="K187" s="10">
        <v>16.100000000000001</v>
      </c>
      <c r="L187" s="10">
        <f t="shared" si="219"/>
        <v>289.25</v>
      </c>
      <c r="M187" s="10">
        <v>1006</v>
      </c>
      <c r="N187" s="10">
        <f t="shared" si="226"/>
        <v>100600</v>
      </c>
      <c r="O187" s="10">
        <v>9.4999999999999998E-3</v>
      </c>
      <c r="P187" s="10">
        <v>0.12</v>
      </c>
      <c r="Q187" s="10">
        <v>86400</v>
      </c>
      <c r="R187" s="10">
        <f>((G187*O187*N187)/(J187*L187*P187*Q187))*10^6</f>
        <v>79388.25560529709</v>
      </c>
      <c r="S187" s="10">
        <f>((H187*O187*N187)/(J187*L187*P187*Q187))*10^6</f>
        <v>157407.9527753251</v>
      </c>
      <c r="T187" s="10">
        <f>((I187*O187*N187)/(J187*L187*P187*Q187))*10^6</f>
        <v>3.9065053253541726</v>
      </c>
      <c r="U187" s="32">
        <f t="shared" si="233"/>
        <v>1.2733876199089651</v>
      </c>
      <c r="V187" s="32">
        <f t="shared" si="234"/>
        <v>6.9275240016420572</v>
      </c>
      <c r="W187" s="10">
        <f t="shared" si="313"/>
        <v>38.20162859726895</v>
      </c>
      <c r="X187" s="10">
        <f t="shared" si="314"/>
        <v>207.82572004926172</v>
      </c>
      <c r="Y187" s="10">
        <v>1423</v>
      </c>
      <c r="Z187" s="10">
        <f>U187*Y187</f>
        <v>1812.0305831304574</v>
      </c>
      <c r="AA187" s="10">
        <f t="shared" si="237"/>
        <v>9857.8666543366471</v>
      </c>
      <c r="AB187" s="10">
        <f>Z187*30</f>
        <v>54360.917493913723</v>
      </c>
      <c r="AC187" s="10">
        <f>AA187*30</f>
        <v>295735.9996300994</v>
      </c>
    </row>
    <row r="188" spans="1:29" s="10" customFormat="1" hidden="1" x14ac:dyDescent="0.25">
      <c r="A188" s="10" t="s">
        <v>1</v>
      </c>
      <c r="B188" s="10" t="s">
        <v>11</v>
      </c>
      <c r="C188" s="10" t="s">
        <v>7</v>
      </c>
      <c r="D188" s="10">
        <v>4.9241461000000006</v>
      </c>
      <c r="E188" s="10">
        <v>738.3511575</v>
      </c>
      <c r="F188" s="10">
        <v>9.5475000000000004E-2</v>
      </c>
      <c r="J188" s="10">
        <v>8.3140000000000001</v>
      </c>
      <c r="K188" s="10">
        <v>16.100000000000001</v>
      </c>
      <c r="L188" s="10">
        <f t="shared" si="219"/>
        <v>289.25</v>
      </c>
      <c r="M188" s="10">
        <v>1006</v>
      </c>
      <c r="N188" s="10">
        <f t="shared" si="226"/>
        <v>100600</v>
      </c>
      <c r="O188" s="10">
        <v>9.4999999999999998E-3</v>
      </c>
      <c r="P188" s="10">
        <v>0.12</v>
      </c>
      <c r="Q188" s="10">
        <v>86400</v>
      </c>
      <c r="Y188" s="10">
        <v>399</v>
      </c>
    </row>
    <row r="189" spans="1:29" s="10" customFormat="1" hidden="1" x14ac:dyDescent="0.25">
      <c r="A189" s="10" t="s">
        <v>3</v>
      </c>
      <c r="B189" s="10" t="s">
        <v>11</v>
      </c>
      <c r="C189" s="10" t="s">
        <v>7</v>
      </c>
      <c r="D189" s="10">
        <v>136.94397692000001</v>
      </c>
      <c r="E189" s="10">
        <v>2285.12399</v>
      </c>
      <c r="F189" s="10">
        <v>0.19041250000000001</v>
      </c>
      <c r="G189" s="10">
        <f>D189-D188</f>
        <v>132.01983082000001</v>
      </c>
      <c r="H189" s="10">
        <f t="shared" ref="H189" si="317">E189-E188</f>
        <v>1546.7728325</v>
      </c>
      <c r="I189" s="10">
        <f t="shared" ref="I189" si="318">F189-F188</f>
        <v>9.4937500000000008E-2</v>
      </c>
      <c r="J189" s="10">
        <v>8.3140000000000001</v>
      </c>
      <c r="K189" s="10">
        <v>16.100000000000001</v>
      </c>
      <c r="L189" s="10">
        <f t="shared" si="219"/>
        <v>289.25</v>
      </c>
      <c r="M189" s="10">
        <v>1006</v>
      </c>
      <c r="N189" s="10">
        <f t="shared" si="226"/>
        <v>100600</v>
      </c>
      <c r="O189" s="10">
        <v>9.4999999999999998E-3</v>
      </c>
      <c r="P189" s="10">
        <v>0.12</v>
      </c>
      <c r="Q189" s="10">
        <v>86400</v>
      </c>
      <c r="R189" s="10">
        <f>((G189*O189*N189)/(J189*L189*P189*Q189))*10^6</f>
        <v>5060.3712721244819</v>
      </c>
      <c r="S189" s="10">
        <f>((H189*O189*N189)/(J189*L189*P189*Q189))*10^6</f>
        <v>59288.402033763581</v>
      </c>
      <c r="T189" s="10">
        <f>((I189*O189*N189)/(J189*L189*P189*Q189))*10^6</f>
        <v>3.6389911626408336</v>
      </c>
      <c r="U189" s="10">
        <f t="shared" si="233"/>
        <v>8.1168355204876683E-2</v>
      </c>
      <c r="V189" s="10">
        <f t="shared" si="234"/>
        <v>2.6092825735059351</v>
      </c>
      <c r="W189" s="10">
        <f t="shared" ref="W189:W190" si="319">U189*30</f>
        <v>2.4350506561463003</v>
      </c>
      <c r="X189" s="10">
        <f t="shared" ref="X189:X190" si="320">V189*30</f>
        <v>78.278477205178049</v>
      </c>
      <c r="Y189" s="10">
        <v>399</v>
      </c>
      <c r="Z189" s="10">
        <f>U189*Y189</f>
        <v>32.386173726745795</v>
      </c>
      <c r="AA189" s="10">
        <f t="shared" si="237"/>
        <v>1041.103746828868</v>
      </c>
      <c r="AB189" s="10">
        <f>Z189*30</f>
        <v>971.58521180237381</v>
      </c>
      <c r="AC189" s="10">
        <f>AA189*30</f>
        <v>31233.112404866039</v>
      </c>
    </row>
    <row r="190" spans="1:29" s="10" customFormat="1" x14ac:dyDescent="0.25">
      <c r="A190" s="10" t="s">
        <v>4</v>
      </c>
      <c r="B190" s="10" t="s">
        <v>11</v>
      </c>
      <c r="C190" s="10" t="s">
        <v>7</v>
      </c>
      <c r="D190" s="10">
        <v>853.54191176666666</v>
      </c>
      <c r="E190" s="10">
        <v>1770.3209300000001</v>
      </c>
      <c r="F190" s="10">
        <v>0.26814166666666672</v>
      </c>
      <c r="G190" s="10">
        <f>D190-D188</f>
        <v>848.61776566666663</v>
      </c>
      <c r="H190" s="10">
        <f t="shared" ref="H190:I190" si="321">E190-E188</f>
        <v>1031.9697725000001</v>
      </c>
      <c r="I190" s="10">
        <f t="shared" si="321"/>
        <v>0.17266666666666672</v>
      </c>
      <c r="J190" s="10">
        <v>8.3140000000000001</v>
      </c>
      <c r="K190" s="10">
        <v>16.100000000000001</v>
      </c>
      <c r="L190" s="10">
        <f t="shared" si="219"/>
        <v>289.25</v>
      </c>
      <c r="M190" s="10">
        <v>1006</v>
      </c>
      <c r="N190" s="10">
        <f t="shared" si="226"/>
        <v>100600</v>
      </c>
      <c r="O190" s="10">
        <v>9.4999999999999998E-3</v>
      </c>
      <c r="P190" s="10">
        <v>0.12</v>
      </c>
      <c r="Q190" s="10">
        <v>86400</v>
      </c>
      <c r="R190" s="10">
        <f>((G190*O190*N190)/(J190*L190*P190*Q190))*10^6</f>
        <v>32527.84779166304</v>
      </c>
      <c r="S190" s="10">
        <f>((H190*O190*N190)/(J190*L190*P190*Q190))*10^6</f>
        <v>39555.801261250526</v>
      </c>
      <c r="T190" s="10">
        <f>((I190*O190*N190)/(J190*L190*P190*Q190))*10^6</f>
        <v>6.6183802405019172</v>
      </c>
      <c r="U190" s="32">
        <f t="shared" si="233"/>
        <v>0.52174667857827517</v>
      </c>
      <c r="V190" s="32">
        <f t="shared" si="234"/>
        <v>1.7408508135076355</v>
      </c>
      <c r="W190" s="10">
        <f t="shared" si="319"/>
        <v>15.652400357348256</v>
      </c>
      <c r="X190" s="10">
        <f t="shared" si="320"/>
        <v>52.225524405229066</v>
      </c>
      <c r="Y190" s="10">
        <v>399</v>
      </c>
      <c r="Z190" s="10">
        <f>U190*Y190</f>
        <v>208.17692475273179</v>
      </c>
      <c r="AA190" s="10">
        <f t="shared" si="237"/>
        <v>694.5994745895465</v>
      </c>
      <c r="AB190" s="10">
        <f>Z190*30</f>
        <v>6245.3077425819538</v>
      </c>
      <c r="AC190" s="10">
        <f>AA190*30</f>
        <v>20837.984237686396</v>
      </c>
    </row>
    <row r="191" spans="1:29" s="10" customFormat="1" hidden="1" x14ac:dyDescent="0.25">
      <c r="A191" s="10" t="s">
        <v>1</v>
      </c>
      <c r="B191" s="10" t="s">
        <v>15</v>
      </c>
      <c r="C191" s="10" t="s">
        <v>7</v>
      </c>
      <c r="D191" s="10">
        <v>2.9918455499999999</v>
      </c>
      <c r="E191" s="10">
        <v>326.77666249999999</v>
      </c>
      <c r="F191" s="10">
        <v>7.5000000000000007E-5</v>
      </c>
      <c r="J191" s="10">
        <v>8.3140000000000001</v>
      </c>
      <c r="K191" s="10">
        <v>12.9</v>
      </c>
      <c r="L191" s="10">
        <f t="shared" si="219"/>
        <v>286.04999999999995</v>
      </c>
      <c r="M191" s="10">
        <v>1041</v>
      </c>
      <c r="N191" s="10">
        <f t="shared" si="226"/>
        <v>104100</v>
      </c>
      <c r="O191" s="10">
        <v>9.4999999999999998E-3</v>
      </c>
      <c r="P191" s="10">
        <v>0.12</v>
      </c>
      <c r="Q191" s="10">
        <v>86400</v>
      </c>
      <c r="Y191" s="10">
        <v>9579</v>
      </c>
    </row>
    <row r="192" spans="1:29" s="10" customFormat="1" hidden="1" x14ac:dyDescent="0.25">
      <c r="A192" s="10" t="s">
        <v>3</v>
      </c>
      <c r="B192" s="10" t="s">
        <v>15</v>
      </c>
      <c r="C192" s="10" t="s">
        <v>7</v>
      </c>
      <c r="D192" s="10">
        <v>190.70452829999999</v>
      </c>
      <c r="E192" s="10">
        <v>2412.9675175000002</v>
      </c>
      <c r="F192" s="10">
        <v>0.22472500000000001</v>
      </c>
      <c r="G192" s="10">
        <f>D192-D191</f>
        <v>187.71268275</v>
      </c>
      <c r="H192" s="10">
        <f>E192-E191</f>
        <v>2086.1908550000003</v>
      </c>
      <c r="I192" s="10">
        <f t="shared" ref="I192" si="322">F192-F191</f>
        <v>0.22465000000000002</v>
      </c>
      <c r="J192" s="10">
        <v>8.3140000000000001</v>
      </c>
      <c r="K192" s="10">
        <v>12.9</v>
      </c>
      <c r="L192" s="10">
        <f t="shared" si="219"/>
        <v>286.04999999999995</v>
      </c>
      <c r="M192" s="10">
        <v>1041</v>
      </c>
      <c r="N192" s="10">
        <f t="shared" si="226"/>
        <v>104100</v>
      </c>
      <c r="O192" s="10">
        <v>9.4999999999999998E-3</v>
      </c>
      <c r="P192" s="10">
        <v>0.12</v>
      </c>
      <c r="Q192" s="10">
        <v>86400</v>
      </c>
      <c r="R192" s="10">
        <f>((G192*O192*N192)/(J192*L192*P192*Q192))*10^6</f>
        <v>7528.7173122406757</v>
      </c>
      <c r="S192" s="10">
        <f>((H192*O192*N192)/(J192*L192*P192*Q192))*10^6</f>
        <v>83672.243007654106</v>
      </c>
      <c r="T192" s="10">
        <f>((I192*O192*N192)/(J192*L192*P192*Q192))*10^6</f>
        <v>9.010186842022895</v>
      </c>
      <c r="U192" s="10">
        <f t="shared" si="233"/>
        <v>0.12076062568834042</v>
      </c>
      <c r="V192" s="10">
        <f t="shared" si="234"/>
        <v>3.6824154147668571</v>
      </c>
      <c r="W192" s="10">
        <f t="shared" ref="W192:W193" si="323">U192*30</f>
        <v>3.6228187706502126</v>
      </c>
      <c r="X192" s="10">
        <f t="shared" ref="X192:X193" si="324">V192*30</f>
        <v>110.47246244300571</v>
      </c>
      <c r="Y192" s="10">
        <v>9579</v>
      </c>
      <c r="Z192" s="10">
        <f>U192*Y192</f>
        <v>1156.7660334686129</v>
      </c>
      <c r="AA192" s="10">
        <f t="shared" si="237"/>
        <v>35273.857258051721</v>
      </c>
      <c r="AB192" s="10">
        <f>Z192*30</f>
        <v>34702.981004058391</v>
      </c>
      <c r="AC192" s="10">
        <f>AA192*30</f>
        <v>1058215.7177415516</v>
      </c>
    </row>
    <row r="193" spans="1:29" s="10" customFormat="1" x14ac:dyDescent="0.25">
      <c r="A193" s="10" t="s">
        <v>4</v>
      </c>
      <c r="B193" s="10" t="s">
        <v>15</v>
      </c>
      <c r="C193" s="10" t="s">
        <v>7</v>
      </c>
      <c r="D193" s="10">
        <v>589.14233816666672</v>
      </c>
      <c r="E193" s="10">
        <v>1384.973105</v>
      </c>
      <c r="F193" s="10">
        <v>0.14000833333333329</v>
      </c>
      <c r="G193" s="10">
        <f t="shared" ref="G193" si="325">D193-D191</f>
        <v>586.15049261666672</v>
      </c>
      <c r="H193" s="10">
        <f t="shared" ref="H193:I193" si="326">E193-E191</f>
        <v>1058.1964425000001</v>
      </c>
      <c r="I193" s="10">
        <f t="shared" si="326"/>
        <v>0.1399333333333333</v>
      </c>
      <c r="J193" s="10">
        <v>8.3140000000000001</v>
      </c>
      <c r="K193" s="10">
        <v>12.9</v>
      </c>
      <c r="L193" s="10">
        <f t="shared" ref="L193:L247" si="327">K193+273.15</f>
        <v>286.04999999999995</v>
      </c>
      <c r="M193" s="10">
        <v>1041</v>
      </c>
      <c r="N193" s="10">
        <f t="shared" si="226"/>
        <v>104100</v>
      </c>
      <c r="O193" s="10">
        <v>9.4999999999999998E-3</v>
      </c>
      <c r="P193" s="10">
        <v>0.12</v>
      </c>
      <c r="Q193" s="10">
        <v>86400</v>
      </c>
      <c r="R193" s="10">
        <f>((G193*O193*N193)/(J193*L193*P193*Q193))*10^6</f>
        <v>23509.127335944486</v>
      </c>
      <c r="S193" s="10">
        <f>((H193*O193*N193)/(J193*L193*P193*Q193))*10^6</f>
        <v>42441.787947869736</v>
      </c>
      <c r="T193" s="10">
        <f>((I193*O193*N193)/(J193*L193*P193*Q193))*10^6</f>
        <v>5.6123991932357145</v>
      </c>
      <c r="U193" s="32">
        <f t="shared" si="233"/>
        <v>0.37708640246854952</v>
      </c>
      <c r="V193" s="32">
        <f t="shared" si="234"/>
        <v>1.8678630875857469</v>
      </c>
      <c r="W193" s="10">
        <f t="shared" si="323"/>
        <v>11.312592074056486</v>
      </c>
      <c r="X193" s="10">
        <f t="shared" si="324"/>
        <v>56.035892627572409</v>
      </c>
      <c r="Y193" s="10">
        <v>9579</v>
      </c>
      <c r="Z193" s="10">
        <f>U193*Y193</f>
        <v>3612.1106492462359</v>
      </c>
      <c r="AA193" s="10">
        <f t="shared" si="237"/>
        <v>17892.260515983871</v>
      </c>
      <c r="AB193" s="10">
        <f>Z193*30</f>
        <v>108363.31947738708</v>
      </c>
      <c r="AC193" s="10">
        <f>AA193*30</f>
        <v>536767.81547951617</v>
      </c>
    </row>
    <row r="194" spans="1:29" s="11" customFormat="1" hidden="1" x14ac:dyDescent="0.25">
      <c r="A194" s="11" t="s">
        <v>1</v>
      </c>
      <c r="B194" s="11" t="s">
        <v>20</v>
      </c>
      <c r="C194" s="11" t="s">
        <v>8</v>
      </c>
      <c r="D194" s="11">
        <v>3.1876828000000001</v>
      </c>
      <c r="E194" s="11">
        <v>534.49174749999997</v>
      </c>
      <c r="F194" s="11">
        <v>0.176375</v>
      </c>
      <c r="J194" s="11">
        <v>8.3140000000000001</v>
      </c>
      <c r="K194" s="11">
        <v>9.4</v>
      </c>
      <c r="L194" s="11">
        <f t="shared" si="327"/>
        <v>282.54999999999995</v>
      </c>
      <c r="M194" s="11">
        <v>1022</v>
      </c>
      <c r="N194" s="11">
        <f t="shared" si="226"/>
        <v>102200</v>
      </c>
      <c r="O194" s="11">
        <v>9.4999999999999998E-3</v>
      </c>
      <c r="P194" s="11">
        <v>0.12</v>
      </c>
      <c r="Q194" s="11">
        <v>86400</v>
      </c>
      <c r="T194" s="26"/>
      <c r="U194" s="15"/>
      <c r="V194" s="15"/>
      <c r="W194" s="15"/>
      <c r="X194" s="15"/>
      <c r="Y194" s="11">
        <v>823</v>
      </c>
      <c r="Z194" s="16"/>
      <c r="AA194" s="16"/>
    </row>
    <row r="195" spans="1:29" s="11" customFormat="1" hidden="1" x14ac:dyDescent="0.25">
      <c r="A195" s="11" t="s">
        <v>3</v>
      </c>
      <c r="B195" s="11" t="s">
        <v>20</v>
      </c>
      <c r="C195" s="11" t="s">
        <v>8</v>
      </c>
      <c r="D195" s="11">
        <v>37.230625549999999</v>
      </c>
      <c r="E195" s="11">
        <v>4548.2999225000003</v>
      </c>
      <c r="F195" s="11">
        <v>0.11584999999999999</v>
      </c>
      <c r="G195" s="11">
        <f t="shared" ref="G195:H195" si="328">D195-D194</f>
        <v>34.042942750000002</v>
      </c>
      <c r="H195" s="11">
        <f t="shared" si="328"/>
        <v>4013.8081750000001</v>
      </c>
      <c r="I195" s="11">
        <f t="shared" ref="I195" si="329">F195-F194</f>
        <v>-6.0525000000000009E-2</v>
      </c>
      <c r="J195" s="11">
        <v>8.3140000000000001</v>
      </c>
      <c r="K195" s="11">
        <v>9.4</v>
      </c>
      <c r="L195" s="11">
        <f t="shared" si="327"/>
        <v>282.54999999999995</v>
      </c>
      <c r="M195" s="11">
        <v>1022</v>
      </c>
      <c r="N195" s="11">
        <f t="shared" si="226"/>
        <v>102200</v>
      </c>
      <c r="O195" s="11">
        <v>9.4999999999999998E-3</v>
      </c>
      <c r="P195" s="11">
        <v>0.12</v>
      </c>
      <c r="Q195" s="11">
        <v>86400</v>
      </c>
      <c r="R195" s="11">
        <f>((G195*O195*N195)/(J195*L195*P195*Q195))*10^6</f>
        <v>1357.0669543228926</v>
      </c>
      <c r="S195" s="11">
        <f>((H195*O195*N195)/(J195*L195*P195*Q195))*10^6</f>
        <v>160003.98306587574</v>
      </c>
      <c r="T195" s="11">
        <f>((I195*O195*N195)/(J195*L195*P195*Q195))*10^6</f>
        <v>-2.4127314143661409</v>
      </c>
      <c r="U195" s="11">
        <f t="shared" si="233"/>
        <v>2.1767353947339193E-2</v>
      </c>
      <c r="V195" s="11">
        <f t="shared" si="234"/>
        <v>7.0417752947291907</v>
      </c>
      <c r="W195" s="11">
        <f>U195*30</f>
        <v>0.65302061842017578</v>
      </c>
      <c r="X195" s="11">
        <f>V195*30</f>
        <v>211.25325884187572</v>
      </c>
      <c r="Y195" s="11">
        <v>823</v>
      </c>
      <c r="Z195" s="11">
        <f>U195*Y195</f>
        <v>17.914532298660156</v>
      </c>
      <c r="AA195" s="11">
        <f t="shared" si="237"/>
        <v>5795.3810675621244</v>
      </c>
      <c r="AB195" s="11">
        <f>Z195*30</f>
        <v>537.43596895980465</v>
      </c>
      <c r="AC195" s="11">
        <f>AA195*30</f>
        <v>173861.43202686374</v>
      </c>
    </row>
    <row r="196" spans="1:29" s="11" customFormat="1" x14ac:dyDescent="0.25">
      <c r="A196" s="11" t="s">
        <v>4</v>
      </c>
      <c r="B196" s="11" t="s">
        <v>20</v>
      </c>
      <c r="C196" s="11" t="s">
        <v>8</v>
      </c>
      <c r="D196" s="11">
        <v>511.12085713333329</v>
      </c>
      <c r="E196" s="11">
        <v>3764.0683366666672</v>
      </c>
      <c r="F196" s="11">
        <v>0.1889916666666667</v>
      </c>
      <c r="G196" s="11">
        <f t="shared" ref="G196" si="330">D196-D194</f>
        <v>507.93317433333328</v>
      </c>
      <c r="H196" s="11">
        <f t="shared" ref="H196:I196" si="331">E196-E194</f>
        <v>3229.576589166667</v>
      </c>
      <c r="I196" s="11">
        <f t="shared" si="331"/>
        <v>1.2616666666666693E-2</v>
      </c>
      <c r="J196" s="11">
        <v>8.3140000000000001</v>
      </c>
      <c r="K196" s="11">
        <v>9.4</v>
      </c>
      <c r="L196" s="11">
        <f t="shared" si="327"/>
        <v>282.54999999999995</v>
      </c>
      <c r="M196" s="11">
        <v>1022</v>
      </c>
      <c r="N196" s="11">
        <f t="shared" ref="N196:N247" si="332">M196*100</f>
        <v>102200</v>
      </c>
      <c r="O196" s="11">
        <v>9.4999999999999998E-3</v>
      </c>
      <c r="P196" s="11">
        <v>0.12</v>
      </c>
      <c r="Q196" s="11">
        <v>86400</v>
      </c>
      <c r="R196" s="11">
        <f>((G196*O196*N196)/(J196*L196*P196*Q196))*10^6</f>
        <v>20247.935995253974</v>
      </c>
      <c r="S196" s="11">
        <f>((H196*O196*N196)/(J196*L196*P196*Q196))*10^6</f>
        <v>128741.85694810192</v>
      </c>
      <c r="T196" s="11">
        <f>((I196*O196*N196)/(J196*L196*P196*Q196))*10^6</f>
        <v>0.5029430485130586</v>
      </c>
      <c r="U196" s="33">
        <f t="shared" si="233"/>
        <v>0.32477689336387372</v>
      </c>
      <c r="V196" s="33">
        <f t="shared" si="234"/>
        <v>5.6659291242859648</v>
      </c>
      <c r="W196" s="11">
        <f>U196*30</f>
        <v>9.743306800916212</v>
      </c>
      <c r="X196" s="11">
        <f>V196*30</f>
        <v>169.97787372857894</v>
      </c>
      <c r="Y196" s="11">
        <v>823</v>
      </c>
      <c r="Z196" s="11">
        <f>U196*Y196</f>
        <v>267.29138323846809</v>
      </c>
      <c r="AA196" s="11">
        <f t="shared" si="237"/>
        <v>4663.0596692873487</v>
      </c>
      <c r="AB196" s="11">
        <f>Z196*30</f>
        <v>8018.7414971540429</v>
      </c>
      <c r="AC196" s="11">
        <f>AA196*30</f>
        <v>139891.79007862046</v>
      </c>
    </row>
    <row r="197" spans="1:29" s="11" customFormat="1" hidden="1" x14ac:dyDescent="0.25">
      <c r="A197" s="11" t="s">
        <v>1</v>
      </c>
      <c r="B197" s="11" t="s">
        <v>21</v>
      </c>
      <c r="C197" s="11" t="s">
        <v>8</v>
      </c>
      <c r="D197" s="11">
        <v>5.7927349000000001</v>
      </c>
      <c r="E197" s="11">
        <v>535.52422000000001</v>
      </c>
      <c r="F197" s="11">
        <v>0.17785000000000001</v>
      </c>
      <c r="J197" s="11">
        <v>8.3140000000000001</v>
      </c>
      <c r="K197" s="11">
        <v>15.6</v>
      </c>
      <c r="L197" s="11">
        <f t="shared" si="327"/>
        <v>288.75</v>
      </c>
      <c r="M197" s="11">
        <v>1013</v>
      </c>
      <c r="N197" s="11">
        <f t="shared" si="332"/>
        <v>101300</v>
      </c>
      <c r="O197" s="11">
        <v>9.4999999999999998E-3</v>
      </c>
      <c r="P197" s="11">
        <v>0.12</v>
      </c>
      <c r="Q197" s="11">
        <v>86400</v>
      </c>
      <c r="Y197" s="11">
        <v>1188</v>
      </c>
    </row>
    <row r="198" spans="1:29" s="11" customFormat="1" hidden="1" x14ac:dyDescent="0.25">
      <c r="A198" s="11" t="s">
        <v>3</v>
      </c>
      <c r="B198" s="11" t="s">
        <v>21</v>
      </c>
      <c r="C198" s="11" t="s">
        <v>8</v>
      </c>
      <c r="D198" s="11">
        <v>26.386718200000001</v>
      </c>
      <c r="E198" s="11">
        <v>2929.0864812499999</v>
      </c>
      <c r="F198" s="11">
        <v>0.1965875</v>
      </c>
      <c r="G198" s="11">
        <f>D198-D197</f>
        <v>20.593983300000001</v>
      </c>
      <c r="H198" s="11">
        <f t="shared" ref="H198" si="333">E198-E197</f>
        <v>2393.5622612500001</v>
      </c>
      <c r="I198" s="11">
        <f t="shared" ref="I198" si="334">F198-F197</f>
        <v>1.873749999999999E-2</v>
      </c>
      <c r="J198" s="11">
        <v>8.3140000000000001</v>
      </c>
      <c r="K198" s="11">
        <v>15.6</v>
      </c>
      <c r="L198" s="11">
        <f t="shared" si="327"/>
        <v>288.75</v>
      </c>
      <c r="M198" s="11">
        <v>1013</v>
      </c>
      <c r="N198" s="11">
        <f t="shared" si="332"/>
        <v>101300</v>
      </c>
      <c r="O198" s="11">
        <v>9.4999999999999998E-3</v>
      </c>
      <c r="P198" s="11">
        <v>0.12</v>
      </c>
      <c r="Q198" s="11">
        <v>86400</v>
      </c>
      <c r="R198" s="11">
        <f>((G198*O198*N198)/(J198*L198*P198*Q198))*10^6</f>
        <v>796.24442626867881</v>
      </c>
      <c r="S198" s="11">
        <f>((H198*O198*N198)/(J198*L198*P198*Q198))*10^6</f>
        <v>92544.535055895074</v>
      </c>
      <c r="T198" s="11">
        <f>((I198*O198*N198)/(J198*L198*P198*Q198))*10^6</f>
        <v>0.72446547711871556</v>
      </c>
      <c r="U198" s="11">
        <f t="shared" si="233"/>
        <v>1.2771760597349607E-2</v>
      </c>
      <c r="V198" s="11">
        <f t="shared" si="234"/>
        <v>4.0728849878099416</v>
      </c>
      <c r="W198" s="11">
        <f t="shared" ref="W198:W199" si="335">U198*30</f>
        <v>0.38315281792048822</v>
      </c>
      <c r="X198" s="11">
        <f t="shared" ref="X198:X199" si="336">V198*30</f>
        <v>122.18654963429825</v>
      </c>
      <c r="Y198" s="11">
        <v>1188</v>
      </c>
      <c r="Z198" s="11">
        <f>U198*Y198</f>
        <v>15.172851589651334</v>
      </c>
      <c r="AA198" s="11">
        <f t="shared" si="237"/>
        <v>4838.5873655182104</v>
      </c>
      <c r="AB198" s="11">
        <f>Z198*30</f>
        <v>455.18554768953999</v>
      </c>
      <c r="AC198" s="11">
        <f>AA198*30</f>
        <v>145157.62096554632</v>
      </c>
    </row>
    <row r="199" spans="1:29" s="11" customFormat="1" x14ac:dyDescent="0.25">
      <c r="A199" s="11" t="s">
        <v>4</v>
      </c>
      <c r="B199" s="11" t="s">
        <v>21</v>
      </c>
      <c r="C199" s="11" t="s">
        <v>8</v>
      </c>
      <c r="D199" s="11">
        <v>39.026336066666673</v>
      </c>
      <c r="E199" s="11">
        <v>2281.7053925</v>
      </c>
      <c r="F199" s="11">
        <v>0.1923583333333333</v>
      </c>
      <c r="G199" s="11">
        <f t="shared" ref="G199" si="337">D199-D197</f>
        <v>33.233601166666674</v>
      </c>
      <c r="H199" s="11">
        <f t="shared" ref="H199:I199" si="338">E199-E197</f>
        <v>1746.1811725</v>
      </c>
      <c r="I199" s="11">
        <f t="shared" si="338"/>
        <v>1.450833333333329E-2</v>
      </c>
      <c r="J199" s="11">
        <v>8.3140000000000001</v>
      </c>
      <c r="K199" s="11">
        <v>15.6</v>
      </c>
      <c r="L199" s="11">
        <f t="shared" si="327"/>
        <v>288.75</v>
      </c>
      <c r="M199" s="11">
        <v>1013</v>
      </c>
      <c r="N199" s="11">
        <f t="shared" si="332"/>
        <v>101300</v>
      </c>
      <c r="O199" s="11">
        <v>9.4999999999999998E-3</v>
      </c>
      <c r="P199" s="11">
        <v>0.12</v>
      </c>
      <c r="Q199" s="11">
        <v>86400</v>
      </c>
      <c r="R199" s="11">
        <f>((G199*O199*N199)/(J199*L199*P199*Q199))*10^6</f>
        <v>1284.9417865554256</v>
      </c>
      <c r="S199" s="11">
        <f>((H199*O199*N199)/(J199*L199*P199*Q199))*10^6</f>
        <v>67514.234891043685</v>
      </c>
      <c r="T199" s="11">
        <f>((I199*O199*N199)/(J199*L199*P199*Q199))*10^6</f>
        <v>0.56094925313038935</v>
      </c>
      <c r="U199" s="33">
        <f t="shared" ref="U199:U247" si="339">R199*(10^-6)*16.04</f>
        <v>2.0610466256349026E-2</v>
      </c>
      <c r="V199" s="33">
        <f t="shared" ref="V199:V247" si="340">S199*(10^-6)*44.01</f>
        <v>2.9713014775548321</v>
      </c>
      <c r="W199" s="11">
        <f t="shared" si="335"/>
        <v>0.61831398769047075</v>
      </c>
      <c r="X199" s="11">
        <f t="shared" si="336"/>
        <v>89.139044326644964</v>
      </c>
      <c r="Y199" s="11">
        <v>1188</v>
      </c>
      <c r="Z199" s="11">
        <f t="shared" ref="Z199:Z247" si="341">U199*Y199</f>
        <v>24.485233912542643</v>
      </c>
      <c r="AA199" s="11">
        <f t="shared" ref="AA199:AA247" si="342">V199*Y199</f>
        <v>3529.9061553351407</v>
      </c>
      <c r="AB199" s="11">
        <f>Z199*30</f>
        <v>734.5570173762793</v>
      </c>
      <c r="AC199" s="11">
        <f>AA199*30</f>
        <v>105897.18466005422</v>
      </c>
    </row>
    <row r="200" spans="1:29" s="11" customFormat="1" hidden="1" x14ac:dyDescent="0.25">
      <c r="A200" s="11" t="s">
        <v>1</v>
      </c>
      <c r="B200" s="11" t="s">
        <v>22</v>
      </c>
      <c r="C200" s="11" t="s">
        <v>8</v>
      </c>
      <c r="D200" s="11">
        <v>7.2180015000000006</v>
      </c>
      <c r="E200" s="11">
        <v>623.19878500000004</v>
      </c>
      <c r="F200" s="11">
        <v>0.18124999999999999</v>
      </c>
      <c r="J200" s="11">
        <v>8.3140000000000001</v>
      </c>
      <c r="K200" s="11">
        <v>9.4</v>
      </c>
      <c r="L200" s="11">
        <f t="shared" si="327"/>
        <v>282.54999999999995</v>
      </c>
      <c r="M200" s="11">
        <v>1022</v>
      </c>
      <c r="N200" s="11">
        <f t="shared" si="332"/>
        <v>102200</v>
      </c>
      <c r="O200" s="11">
        <v>9.4999999999999998E-3</v>
      </c>
      <c r="P200" s="11">
        <v>0.12</v>
      </c>
      <c r="Q200" s="11">
        <v>86400</v>
      </c>
      <c r="Y200" s="11">
        <v>2127</v>
      </c>
    </row>
    <row r="201" spans="1:29" s="11" customFormat="1" hidden="1" x14ac:dyDescent="0.25">
      <c r="A201" s="11" t="s">
        <v>3</v>
      </c>
      <c r="B201" s="11" t="s">
        <v>22</v>
      </c>
      <c r="C201" s="11" t="s">
        <v>8</v>
      </c>
      <c r="D201" s="11">
        <v>48.180725500000001</v>
      </c>
      <c r="E201" s="11">
        <v>2323.6235487499998</v>
      </c>
      <c r="F201" s="11">
        <v>0.20300000000000001</v>
      </c>
      <c r="G201" s="11">
        <f t="shared" ref="G201:H201" si="343">D201-D200</f>
        <v>40.962724000000001</v>
      </c>
      <c r="H201" s="11">
        <f t="shared" si="343"/>
        <v>1700.4247637499998</v>
      </c>
      <c r="I201" s="11">
        <f t="shared" ref="I201" si="344">F201-F200</f>
        <v>2.1750000000000019E-2</v>
      </c>
      <c r="J201" s="11">
        <v>8.3140000000000001</v>
      </c>
      <c r="K201" s="11">
        <v>9.4</v>
      </c>
      <c r="L201" s="11">
        <f t="shared" si="327"/>
        <v>282.54999999999995</v>
      </c>
      <c r="M201" s="11">
        <v>1022</v>
      </c>
      <c r="N201" s="11">
        <f t="shared" si="332"/>
        <v>102200</v>
      </c>
      <c r="O201" s="11">
        <v>9.4999999999999998E-3</v>
      </c>
      <c r="P201" s="11">
        <v>0.12</v>
      </c>
      <c r="Q201" s="11">
        <v>86400</v>
      </c>
      <c r="R201" s="11">
        <f>((G201*O201*N201)/(J201*L201*P201*Q201))*10^6</f>
        <v>1632.9128626651775</v>
      </c>
      <c r="S201" s="11">
        <f>((H201*O201*N201)/(J201*L201*P201*Q201))*10^6</f>
        <v>67784.688067174677</v>
      </c>
      <c r="T201" s="11">
        <f>((I201*O201*N201)/(J201*L201*P201*Q201))*10^6</f>
        <v>0.86702863713281464</v>
      </c>
      <c r="U201" s="11">
        <f t="shared" si="339"/>
        <v>2.6191922317149445E-2</v>
      </c>
      <c r="V201" s="11">
        <f t="shared" si="340"/>
        <v>2.9832041218363576</v>
      </c>
      <c r="W201" s="11">
        <f t="shared" ref="W201:W202" si="345">U201*30</f>
        <v>0.78575766951448334</v>
      </c>
      <c r="X201" s="11">
        <f t="shared" ref="X201:X202" si="346">V201*30</f>
        <v>89.496123655090727</v>
      </c>
      <c r="Y201" s="11">
        <v>2127</v>
      </c>
      <c r="Z201" s="11">
        <f t="shared" si="341"/>
        <v>55.710218768576873</v>
      </c>
      <c r="AA201" s="11">
        <f t="shared" si="342"/>
        <v>6345.2751671459328</v>
      </c>
      <c r="AB201" s="11">
        <f>Z201*30</f>
        <v>1671.3065630573062</v>
      </c>
      <c r="AC201" s="11">
        <f>AA201*30</f>
        <v>190358.255014378</v>
      </c>
    </row>
    <row r="202" spans="1:29" s="11" customFormat="1" x14ac:dyDescent="0.25">
      <c r="A202" s="11" t="s">
        <v>4</v>
      </c>
      <c r="B202" s="11" t="s">
        <v>22</v>
      </c>
      <c r="C202" s="11" t="s">
        <v>8</v>
      </c>
      <c r="D202" s="11">
        <v>13.631859933333329</v>
      </c>
      <c r="E202" s="11">
        <v>2606.2019799999998</v>
      </c>
      <c r="F202" s="11">
        <v>0.19764166666666669</v>
      </c>
      <c r="G202" s="11">
        <f t="shared" ref="G202" si="347">D202-D200</f>
        <v>6.4138584333333286</v>
      </c>
      <c r="H202" s="11">
        <f t="shared" ref="H202:I202" si="348">E202-E200</f>
        <v>1983.0031949999998</v>
      </c>
      <c r="I202" s="11">
        <f t="shared" si="348"/>
        <v>1.6391666666666693E-2</v>
      </c>
      <c r="J202" s="11">
        <v>8.3140000000000001</v>
      </c>
      <c r="K202" s="11">
        <v>9.4</v>
      </c>
      <c r="L202" s="11">
        <f t="shared" si="327"/>
        <v>282.54999999999995</v>
      </c>
      <c r="M202" s="11">
        <v>1022</v>
      </c>
      <c r="N202" s="11">
        <f t="shared" si="332"/>
        <v>102200</v>
      </c>
      <c r="O202" s="11">
        <v>9.4999999999999998E-3</v>
      </c>
      <c r="P202" s="11">
        <v>0.12</v>
      </c>
      <c r="Q202" s="11">
        <v>86400</v>
      </c>
      <c r="R202" s="11">
        <f>((G202*O202*N202)/(J202*L202*P202*Q202))*10^6</f>
        <v>255.6781120099219</v>
      </c>
      <c r="S202" s="11">
        <f>((H202*O202*N202)/(J202*L202*P202*Q202))*10^6</f>
        <v>79049.221038660486</v>
      </c>
      <c r="T202" s="11">
        <f>((I202*O202*N202)/(J202*L202*P202*Q202))*10^6</f>
        <v>0.65342732921082292</v>
      </c>
      <c r="U202" s="33">
        <f t="shared" si="339"/>
        <v>4.1010769166391469E-3</v>
      </c>
      <c r="V202" s="33">
        <f t="shared" si="340"/>
        <v>3.4789562179114477</v>
      </c>
      <c r="W202" s="11">
        <f t="shared" si="345"/>
        <v>0.1230323074991744</v>
      </c>
      <c r="X202" s="11">
        <f t="shared" si="346"/>
        <v>104.36868653734344</v>
      </c>
      <c r="Y202" s="11">
        <v>2127</v>
      </c>
      <c r="Z202" s="11">
        <f t="shared" si="341"/>
        <v>8.7229906016914658</v>
      </c>
      <c r="AA202" s="11">
        <f t="shared" si="342"/>
        <v>7399.7398754976493</v>
      </c>
      <c r="AB202" s="11">
        <f>Z202*30</f>
        <v>261.68971805074398</v>
      </c>
      <c r="AC202" s="11">
        <f>AA202*30</f>
        <v>221992.19626492949</v>
      </c>
    </row>
    <row r="203" spans="1:29" s="11" customFormat="1" hidden="1" x14ac:dyDescent="0.25">
      <c r="A203" s="11" t="s">
        <v>1</v>
      </c>
      <c r="B203" s="11" t="s">
        <v>19</v>
      </c>
      <c r="C203" s="11" t="s">
        <v>8</v>
      </c>
      <c r="D203" s="11">
        <v>2.1980201500000001</v>
      </c>
      <c r="E203" s="11">
        <v>1043.5342725</v>
      </c>
      <c r="F203" s="11">
        <v>0.1477</v>
      </c>
      <c r="J203" s="11">
        <v>8.3140000000000001</v>
      </c>
      <c r="K203" s="11">
        <v>15.6</v>
      </c>
      <c r="L203" s="11">
        <f t="shared" si="327"/>
        <v>288.75</v>
      </c>
      <c r="M203" s="11">
        <v>1013</v>
      </c>
      <c r="N203" s="11">
        <f t="shared" si="332"/>
        <v>101300</v>
      </c>
      <c r="O203" s="11">
        <v>9.4999999999999998E-3</v>
      </c>
      <c r="P203" s="11">
        <v>0.12</v>
      </c>
      <c r="Q203" s="11">
        <v>86400</v>
      </c>
      <c r="Y203" s="11">
        <v>2285</v>
      </c>
    </row>
    <row r="204" spans="1:29" s="11" customFormat="1" hidden="1" x14ac:dyDescent="0.25">
      <c r="A204" s="11" t="s">
        <v>3</v>
      </c>
      <c r="B204" s="11" t="s">
        <v>19</v>
      </c>
      <c r="C204" s="11" t="s">
        <v>8</v>
      </c>
      <c r="D204" s="11">
        <v>100.9891626</v>
      </c>
      <c r="E204" s="11">
        <v>3124.5185775</v>
      </c>
      <c r="F204" s="11">
        <v>0.29338750000000002</v>
      </c>
      <c r="G204" s="11">
        <f t="shared" ref="G204:H204" si="349">D204-D203</f>
        <v>98.791142449999995</v>
      </c>
      <c r="H204" s="11">
        <f t="shared" si="349"/>
        <v>2080.9843049999999</v>
      </c>
      <c r="I204" s="11">
        <f t="shared" ref="I204" si="350">F204-F203</f>
        <v>0.14568750000000003</v>
      </c>
      <c r="J204" s="11">
        <v>8.3140000000000001</v>
      </c>
      <c r="K204" s="11">
        <v>15.6</v>
      </c>
      <c r="L204" s="11">
        <f t="shared" si="327"/>
        <v>288.75</v>
      </c>
      <c r="M204" s="11">
        <v>1013</v>
      </c>
      <c r="N204" s="11">
        <f t="shared" si="332"/>
        <v>101300</v>
      </c>
      <c r="O204" s="11">
        <v>9.4999999999999998E-3</v>
      </c>
      <c r="P204" s="11">
        <v>0.12</v>
      </c>
      <c r="Q204" s="11">
        <v>86400</v>
      </c>
      <c r="R204" s="11">
        <f>((G204*O204*N204)/(J204*L204*P204*Q204))*10^6</f>
        <v>3819.6542841970531</v>
      </c>
      <c r="S204" s="11">
        <f>((H204*O204*N204)/(J204*L204*P204*Q204))*10^6</f>
        <v>80459.041355484165</v>
      </c>
      <c r="T204" s="11">
        <f>((I204*O204*N204)/(J204*L204*P204*Q204))*10^6</f>
        <v>5.6328519918736726</v>
      </c>
      <c r="U204" s="11">
        <f t="shared" si="339"/>
        <v>6.1267254718520729E-2</v>
      </c>
      <c r="V204" s="11">
        <f t="shared" si="340"/>
        <v>3.5410024100548578</v>
      </c>
      <c r="W204" s="11">
        <f t="shared" ref="W204:W205" si="351">U204*30</f>
        <v>1.838017641555622</v>
      </c>
      <c r="X204" s="11">
        <f t="shared" ref="X204:X205" si="352">V204*30</f>
        <v>106.23007230164573</v>
      </c>
      <c r="Y204" s="11">
        <v>2285</v>
      </c>
      <c r="Z204" s="11">
        <f t="shared" si="341"/>
        <v>139.99567703181987</v>
      </c>
      <c r="AA204" s="11">
        <f t="shared" si="342"/>
        <v>8091.1905069753502</v>
      </c>
      <c r="AB204" s="11">
        <f>Z204*30</f>
        <v>4199.8703109545959</v>
      </c>
      <c r="AC204" s="11">
        <f>AA204*30</f>
        <v>242735.7152092605</v>
      </c>
    </row>
    <row r="205" spans="1:29" s="11" customFormat="1" x14ac:dyDescent="0.25">
      <c r="A205" s="11" t="s">
        <v>4</v>
      </c>
      <c r="B205" s="11" t="s">
        <v>19</v>
      </c>
      <c r="C205" s="11" t="s">
        <v>8</v>
      </c>
      <c r="D205" s="11">
        <v>1564.237871433334</v>
      </c>
      <c r="E205" s="11">
        <v>2916.3050575000002</v>
      </c>
      <c r="F205" s="11">
        <v>0.28603333333333342</v>
      </c>
      <c r="G205" s="11">
        <f t="shared" ref="G205" si="353">D205-D203</f>
        <v>1562.039851283334</v>
      </c>
      <c r="H205" s="11">
        <f t="shared" ref="H205:I205" si="354">E205-E203</f>
        <v>1872.7707850000002</v>
      </c>
      <c r="I205" s="11">
        <f t="shared" si="354"/>
        <v>0.13833333333333342</v>
      </c>
      <c r="J205" s="11">
        <v>8.3140000000000001</v>
      </c>
      <c r="K205" s="11">
        <v>15.6</v>
      </c>
      <c r="L205" s="11">
        <f t="shared" si="327"/>
        <v>288.75</v>
      </c>
      <c r="M205" s="11">
        <v>1013</v>
      </c>
      <c r="N205" s="11">
        <f t="shared" si="332"/>
        <v>101300</v>
      </c>
      <c r="O205" s="11">
        <v>9.4999999999999998E-3</v>
      </c>
      <c r="P205" s="11">
        <v>0.12</v>
      </c>
      <c r="Q205" s="11">
        <v>86400</v>
      </c>
      <c r="R205" s="11">
        <f>((G205*O205*N205)/(J205*L205*P205*Q205))*10^6</f>
        <v>60394.606865293055</v>
      </c>
      <c r="S205" s="11">
        <f>((H205*O205*N205)/(J205*L205*P205*Q205))*10^6</f>
        <v>72408.687407018937</v>
      </c>
      <c r="T205" s="11">
        <f>((I205*O205*N205)/(J205*L205*P205*Q205))*10^6</f>
        <v>5.3485109718348642</v>
      </c>
      <c r="U205" s="33">
        <f t="shared" si="339"/>
        <v>0.96872949411930054</v>
      </c>
      <c r="V205" s="33">
        <f t="shared" si="340"/>
        <v>3.1867063327829031</v>
      </c>
      <c r="W205" s="11">
        <f t="shared" si="351"/>
        <v>29.061884823579017</v>
      </c>
      <c r="X205" s="11">
        <f t="shared" si="352"/>
        <v>95.601189983487089</v>
      </c>
      <c r="Y205" s="11">
        <v>2285</v>
      </c>
      <c r="Z205" s="11">
        <f t="shared" si="341"/>
        <v>2213.546894062602</v>
      </c>
      <c r="AA205" s="11">
        <f t="shared" si="342"/>
        <v>7281.623970408933</v>
      </c>
      <c r="AB205" s="11">
        <f>Z205*30</f>
        <v>66406.406821878059</v>
      </c>
      <c r="AC205" s="11">
        <f>AA205*30</f>
        <v>218448.71911226798</v>
      </c>
    </row>
    <row r="206" spans="1:29" s="11" customFormat="1" hidden="1" x14ac:dyDescent="0.25">
      <c r="A206" s="11" t="s">
        <v>1</v>
      </c>
      <c r="B206" s="11" t="s">
        <v>18</v>
      </c>
      <c r="C206" s="11" t="s">
        <v>8</v>
      </c>
      <c r="D206" s="11">
        <v>2.3617138999999998</v>
      </c>
      <c r="E206" s="11">
        <v>520.88124000000005</v>
      </c>
      <c r="F206" s="11">
        <v>0.24560000000000001</v>
      </c>
      <c r="J206" s="11">
        <v>8.3140000000000001</v>
      </c>
      <c r="K206" s="11">
        <v>15.6</v>
      </c>
      <c r="L206" s="11">
        <f t="shared" si="327"/>
        <v>288.75</v>
      </c>
      <c r="M206" s="11">
        <v>1013</v>
      </c>
      <c r="N206" s="11">
        <f t="shared" si="332"/>
        <v>101300</v>
      </c>
      <c r="O206" s="11">
        <v>9.4999999999999998E-3</v>
      </c>
      <c r="P206" s="11">
        <v>0.12</v>
      </c>
      <c r="Q206" s="11">
        <v>86400</v>
      </c>
      <c r="Y206" s="11">
        <v>4515</v>
      </c>
    </row>
    <row r="207" spans="1:29" s="11" customFormat="1" hidden="1" x14ac:dyDescent="0.25">
      <c r="A207" s="11" t="s">
        <v>3</v>
      </c>
      <c r="B207" s="11" t="s">
        <v>18</v>
      </c>
      <c r="C207" s="11" t="s">
        <v>8</v>
      </c>
      <c r="D207" s="11">
        <v>258.40088220000001</v>
      </c>
      <c r="E207" s="11">
        <v>2665.2480949999999</v>
      </c>
      <c r="F207" s="11">
        <v>0.60172500000000007</v>
      </c>
      <c r="G207" s="11">
        <f>D207-D206</f>
        <v>256.03916830000003</v>
      </c>
      <c r="H207" s="11">
        <f>E207-E206</f>
        <v>2144.3668549999998</v>
      </c>
      <c r="I207" s="11">
        <f>F207-F206</f>
        <v>0.35612500000000002</v>
      </c>
      <c r="J207" s="11">
        <v>8.3140000000000001</v>
      </c>
      <c r="K207" s="11">
        <v>15.6</v>
      </c>
      <c r="L207" s="11">
        <f t="shared" si="327"/>
        <v>288.75</v>
      </c>
      <c r="M207" s="11">
        <v>1013</v>
      </c>
      <c r="N207" s="11">
        <f t="shared" si="332"/>
        <v>101300</v>
      </c>
      <c r="O207" s="11">
        <v>9.4999999999999998E-3</v>
      </c>
      <c r="P207" s="11">
        <v>0.12</v>
      </c>
      <c r="Q207" s="11">
        <v>86400</v>
      </c>
      <c r="R207" s="11">
        <f>((G207*O207*N207)/(J207*L207*P207*Q207))*10^6</f>
        <v>9899.4816930507659</v>
      </c>
      <c r="S207" s="11">
        <f>((H207*O207*N207)/(J207*L207*P207*Q207))*10^6</f>
        <v>82909.660132095276</v>
      </c>
      <c r="T207" s="11">
        <f>((I207*O207*N207)/(J207*L207*P207*Q207))*10^6</f>
        <v>13.769193757913422</v>
      </c>
      <c r="U207" s="11">
        <f t="shared" si="339"/>
        <v>0.15878768635653429</v>
      </c>
      <c r="V207" s="11">
        <f t="shared" si="340"/>
        <v>3.648854142413513</v>
      </c>
      <c r="W207" s="11">
        <f t="shared" ref="W207:W208" si="355">U207*30</f>
        <v>4.7636305906960281</v>
      </c>
      <c r="X207" s="11">
        <f t="shared" ref="X207:X208" si="356">V207*30</f>
        <v>109.46562427240539</v>
      </c>
      <c r="Y207" s="11">
        <v>4515</v>
      </c>
      <c r="Z207" s="11">
        <f t="shared" si="341"/>
        <v>716.92640389975224</v>
      </c>
      <c r="AA207" s="11">
        <f t="shared" si="342"/>
        <v>16474.576452997011</v>
      </c>
      <c r="AB207" s="11">
        <f>Z207*30</f>
        <v>21507.792116992568</v>
      </c>
      <c r="AC207" s="11">
        <f>AA207*30</f>
        <v>494237.29358991032</v>
      </c>
    </row>
    <row r="208" spans="1:29" s="11" customFormat="1" x14ac:dyDescent="0.25">
      <c r="A208" s="11" t="s">
        <v>4</v>
      </c>
      <c r="B208" s="11" t="s">
        <v>18</v>
      </c>
      <c r="C208" s="11" t="s">
        <v>8</v>
      </c>
      <c r="D208" s="11">
        <v>138.93444529999999</v>
      </c>
      <c r="E208" s="11">
        <v>3237.3957566666668</v>
      </c>
      <c r="F208" s="11">
        <v>0.61829166666666679</v>
      </c>
      <c r="G208" s="11">
        <f t="shared" ref="G208" si="357">D208-D206</f>
        <v>136.57273139999998</v>
      </c>
      <c r="H208" s="11">
        <f t="shared" ref="H208:I208" si="358">E208-E206</f>
        <v>2716.5145166666666</v>
      </c>
      <c r="I208" s="11">
        <f t="shared" si="358"/>
        <v>0.37269166666666675</v>
      </c>
      <c r="J208" s="11">
        <v>8.3140000000000001</v>
      </c>
      <c r="K208" s="11">
        <v>15.6</v>
      </c>
      <c r="L208" s="11">
        <f t="shared" si="327"/>
        <v>288.75</v>
      </c>
      <c r="M208" s="11">
        <v>1013</v>
      </c>
      <c r="N208" s="11">
        <f t="shared" si="332"/>
        <v>101300</v>
      </c>
      <c r="O208" s="11">
        <v>9.4999999999999998E-3</v>
      </c>
      <c r="P208" s="11">
        <v>0.12</v>
      </c>
      <c r="Q208" s="11">
        <v>86400</v>
      </c>
      <c r="R208" s="11">
        <f>((G208*O208*N208)/(J208*L208*P208*Q208))*10^6</f>
        <v>5280.4391735881109</v>
      </c>
      <c r="S208" s="11">
        <f>((H208*O208*N208)/(J208*L208*P208*Q208))*10^6</f>
        <v>105031.13998221933</v>
      </c>
      <c r="T208" s="11">
        <f>((I208*O208*N208)/(J208*L208*P208*Q208))*10^6</f>
        <v>14.409726276709069</v>
      </c>
      <c r="U208" s="33">
        <f t="shared" si="339"/>
        <v>8.4698244344353288E-2</v>
      </c>
      <c r="V208" s="33">
        <f t="shared" si="340"/>
        <v>4.6224204706174721</v>
      </c>
      <c r="W208" s="11">
        <f t="shared" si="355"/>
        <v>2.5409473303305985</v>
      </c>
      <c r="X208" s="11">
        <f t="shared" si="356"/>
        <v>138.67261411852417</v>
      </c>
      <c r="Y208" s="11">
        <v>4515</v>
      </c>
      <c r="Z208" s="11">
        <f t="shared" si="341"/>
        <v>382.41257321475507</v>
      </c>
      <c r="AA208" s="11">
        <f t="shared" si="342"/>
        <v>20870.228424837886</v>
      </c>
      <c r="AB208" s="11">
        <f>Z208*30</f>
        <v>11472.377196442652</v>
      </c>
      <c r="AC208" s="11">
        <f>AA208*30</f>
        <v>626106.8527451366</v>
      </c>
    </row>
    <row r="209" spans="1:29" s="11" customFormat="1" hidden="1" x14ac:dyDescent="0.25">
      <c r="A209" s="11" t="s">
        <v>1</v>
      </c>
      <c r="B209" s="11" t="s">
        <v>17</v>
      </c>
      <c r="C209" s="11" t="s">
        <v>8</v>
      </c>
      <c r="D209" s="11">
        <v>13.485507800000001</v>
      </c>
      <c r="E209" s="11">
        <v>1110.89193</v>
      </c>
      <c r="F209" s="11">
        <v>0.25824999999999998</v>
      </c>
      <c r="J209" s="11">
        <v>8.3140000000000001</v>
      </c>
      <c r="K209" s="11">
        <v>15.6</v>
      </c>
      <c r="L209" s="11">
        <f t="shared" si="327"/>
        <v>288.75</v>
      </c>
      <c r="M209" s="11">
        <v>1013</v>
      </c>
      <c r="N209" s="11">
        <f t="shared" si="332"/>
        <v>101300</v>
      </c>
      <c r="O209" s="11">
        <v>9.4999999999999998E-3</v>
      </c>
      <c r="P209" s="11">
        <v>0.12</v>
      </c>
      <c r="Q209" s="11">
        <v>86400</v>
      </c>
      <c r="Y209" s="11">
        <v>1453</v>
      </c>
    </row>
    <row r="210" spans="1:29" s="11" customFormat="1" hidden="1" x14ac:dyDescent="0.25">
      <c r="A210" s="11" t="s">
        <v>3</v>
      </c>
      <c r="B210" s="11" t="s">
        <v>17</v>
      </c>
      <c r="C210" s="11" t="s">
        <v>8</v>
      </c>
      <c r="D210" s="11">
        <v>26.545888049999999</v>
      </c>
      <c r="E210" s="11">
        <v>2159.3994425000001</v>
      </c>
      <c r="F210" s="11">
        <v>0.2441875</v>
      </c>
      <c r="G210" s="11">
        <f>D210-D209</f>
        <v>13.060380249999998</v>
      </c>
      <c r="H210" s="11">
        <f t="shared" ref="H210" si="359">E210-E209</f>
        <v>1048.5075125000001</v>
      </c>
      <c r="I210" s="11">
        <f t="shared" ref="I210" si="360">F210-F209</f>
        <v>-1.4062499999999978E-2</v>
      </c>
      <c r="J210" s="11">
        <v>8.3140000000000001</v>
      </c>
      <c r="K210" s="11">
        <v>15.6</v>
      </c>
      <c r="L210" s="11">
        <f t="shared" si="327"/>
        <v>288.75</v>
      </c>
      <c r="M210" s="11">
        <v>1013</v>
      </c>
      <c r="N210" s="11">
        <f t="shared" si="332"/>
        <v>101300</v>
      </c>
      <c r="O210" s="11">
        <v>9.4999999999999998E-3</v>
      </c>
      <c r="P210" s="11">
        <v>0.12</v>
      </c>
      <c r="Q210" s="11">
        <v>86400</v>
      </c>
      <c r="R210" s="11">
        <f>((G210*O210*N210)/(J210*L210*P210*Q210))*10^6</f>
        <v>504.96568961537577</v>
      </c>
      <c r="S210" s="11">
        <f>((H210*O210*N210)/(J210*L210*P210*Q210))*10^6</f>
        <v>40539.426033668875</v>
      </c>
      <c r="T210" s="11">
        <f>((I210*O210*N210)/(J210*L210*P210*Q210))*10^6</f>
        <v>-0.54371158222718752</v>
      </c>
      <c r="U210" s="11">
        <f t="shared" si="339"/>
        <v>8.0996496614306277E-3</v>
      </c>
      <c r="V210" s="11">
        <f t="shared" si="340"/>
        <v>1.7841401397417669</v>
      </c>
      <c r="W210" s="11">
        <f t="shared" ref="W210:W211" si="361">U210*30</f>
        <v>0.24298948984291882</v>
      </c>
      <c r="X210" s="11">
        <f t="shared" ref="X210:X211" si="362">V210*30</f>
        <v>53.524204192253009</v>
      </c>
      <c r="Y210" s="11">
        <v>1453</v>
      </c>
      <c r="Z210" s="11">
        <f t="shared" si="341"/>
        <v>11.768790958058702</v>
      </c>
      <c r="AA210" s="11">
        <f t="shared" si="342"/>
        <v>2592.3556230447871</v>
      </c>
      <c r="AB210" s="11">
        <f>Z210*30</f>
        <v>353.06372874176105</v>
      </c>
      <c r="AC210" s="11">
        <f>AA210*30</f>
        <v>77770.668691343613</v>
      </c>
    </row>
    <row r="211" spans="1:29" s="11" customFormat="1" x14ac:dyDescent="0.25">
      <c r="A211" s="11" t="s">
        <v>4</v>
      </c>
      <c r="B211" s="11" t="s">
        <v>17</v>
      </c>
      <c r="C211" s="11" t="s">
        <v>8</v>
      </c>
      <c r="D211" s="11">
        <v>23.575590550000001</v>
      </c>
      <c r="E211" s="11">
        <v>2476.57555</v>
      </c>
      <c r="F211" s="11">
        <v>0.25442500000000001</v>
      </c>
      <c r="G211" s="11">
        <f>D211-D209</f>
        <v>10.090082750000001</v>
      </c>
      <c r="H211" s="11">
        <f>E211-E209</f>
        <v>1365.68362</v>
      </c>
      <c r="I211" s="11">
        <f t="shared" ref="I211" si="363">F211-F209</f>
        <v>-3.8249999999999673E-3</v>
      </c>
      <c r="J211" s="11">
        <v>8.3140000000000001</v>
      </c>
      <c r="K211" s="11">
        <v>15.6</v>
      </c>
      <c r="L211" s="11">
        <f t="shared" si="327"/>
        <v>288.75</v>
      </c>
      <c r="M211" s="11">
        <v>1013</v>
      </c>
      <c r="N211" s="11">
        <f t="shared" si="332"/>
        <v>101300</v>
      </c>
      <c r="O211" s="11">
        <v>9.4999999999999998E-3</v>
      </c>
      <c r="P211" s="11">
        <v>0.12</v>
      </c>
      <c r="Q211" s="11">
        <v>86400</v>
      </c>
      <c r="R211" s="11">
        <f>((G211*O211*N211)/(J211*L211*P211*Q211))*10^6</f>
        <v>390.12230092840963</v>
      </c>
      <c r="S211" s="11">
        <f>((H211*O211*N211)/(J211*L211*P211*Q211))*10^6</f>
        <v>52802.702353916757</v>
      </c>
      <c r="T211" s="11">
        <f>((I211*O211*N211)/(J211*L211*P211*Q211))*10^6</f>
        <v>-0.14788955036579399</v>
      </c>
      <c r="U211" s="33">
        <f t="shared" si="339"/>
        <v>6.2575617068916893E-3</v>
      </c>
      <c r="V211" s="33">
        <f t="shared" si="340"/>
        <v>2.3238469305958764</v>
      </c>
      <c r="W211" s="11">
        <f t="shared" si="361"/>
        <v>0.18772685120675067</v>
      </c>
      <c r="X211" s="11">
        <f t="shared" si="362"/>
        <v>69.715407917876291</v>
      </c>
      <c r="Y211" s="11">
        <v>1453</v>
      </c>
      <c r="Z211" s="11">
        <f t="shared" si="341"/>
        <v>9.0922371601136245</v>
      </c>
      <c r="AA211" s="11">
        <f t="shared" si="342"/>
        <v>3376.5495901558083</v>
      </c>
      <c r="AB211" s="11">
        <f>Z211*30</f>
        <v>272.76711480340873</v>
      </c>
      <c r="AC211" s="11">
        <f>AA211*30</f>
        <v>101296.48770467425</v>
      </c>
    </row>
    <row r="212" spans="1:29" s="11" customFormat="1" hidden="1" x14ac:dyDescent="0.25">
      <c r="A212" s="11" t="s">
        <v>1</v>
      </c>
      <c r="B212" s="11" t="s">
        <v>23</v>
      </c>
      <c r="C212" s="11" t="s">
        <v>8</v>
      </c>
      <c r="D212" s="11">
        <v>3.6081674000000001</v>
      </c>
      <c r="E212" s="11">
        <v>514.05338749999999</v>
      </c>
      <c r="F212" s="11">
        <v>0.26005</v>
      </c>
      <c r="J212" s="11">
        <v>8.3140000000000001</v>
      </c>
      <c r="K212" s="11">
        <v>11.9</v>
      </c>
      <c r="L212" s="11">
        <f t="shared" si="327"/>
        <v>285.04999999999995</v>
      </c>
      <c r="M212" s="11">
        <v>1032</v>
      </c>
      <c r="N212" s="11">
        <f t="shared" si="332"/>
        <v>103200</v>
      </c>
      <c r="O212" s="11">
        <v>9.4999999999999998E-3</v>
      </c>
      <c r="P212" s="11">
        <v>0.12</v>
      </c>
      <c r="Q212" s="11">
        <v>86400</v>
      </c>
      <c r="Y212" s="11">
        <v>122</v>
      </c>
    </row>
    <row r="213" spans="1:29" s="11" customFormat="1" hidden="1" x14ac:dyDescent="0.25">
      <c r="A213" s="11" t="s">
        <v>3</v>
      </c>
      <c r="B213" s="11" t="s">
        <v>23</v>
      </c>
      <c r="C213" s="11" t="s">
        <v>8</v>
      </c>
      <c r="D213" s="11">
        <v>386.68225730000012</v>
      </c>
      <c r="E213" s="11">
        <v>3106.0320425</v>
      </c>
      <c r="F213" s="11">
        <v>0.218225</v>
      </c>
      <c r="G213" s="11">
        <f t="shared" ref="G213:H213" si="364">D213-D212</f>
        <v>383.0740899000001</v>
      </c>
      <c r="H213" s="11">
        <f t="shared" si="364"/>
        <v>2591.9786549999999</v>
      </c>
      <c r="I213" s="11">
        <f t="shared" ref="I213" si="365">F213-F212</f>
        <v>-4.1825000000000001E-2</v>
      </c>
      <c r="J213" s="11">
        <v>8.3140000000000001</v>
      </c>
      <c r="K213" s="11">
        <v>11.9</v>
      </c>
      <c r="L213" s="11">
        <f t="shared" si="327"/>
        <v>285.04999999999995</v>
      </c>
      <c r="M213" s="11">
        <v>1032</v>
      </c>
      <c r="N213" s="11">
        <f t="shared" si="332"/>
        <v>103200</v>
      </c>
      <c r="O213" s="11">
        <v>9.4999999999999998E-3</v>
      </c>
      <c r="P213" s="11">
        <v>0.12</v>
      </c>
      <c r="Q213" s="11">
        <v>86400</v>
      </c>
      <c r="R213" s="11">
        <f>((G213*O213*N213)/(J213*L213*P213*Q213))*10^6</f>
        <v>15284.809383170936</v>
      </c>
      <c r="S213" s="11">
        <f>((H213*O213*N213)/(J213*L213*P213*Q213))*10^6</f>
        <v>103420.98489946128</v>
      </c>
      <c r="T213" s="11">
        <f>((I213*O213*N213)/(J213*L213*P213*Q213))*10^6</f>
        <v>-1.6688342263451117</v>
      </c>
      <c r="U213" s="11">
        <f t="shared" si="339"/>
        <v>0.24516834250606179</v>
      </c>
      <c r="V213" s="11">
        <f t="shared" si="340"/>
        <v>4.5515575454252906</v>
      </c>
      <c r="W213" s="11">
        <f t="shared" ref="W213:W214" si="366">U213*30</f>
        <v>7.3550502751818536</v>
      </c>
      <c r="X213" s="11">
        <f t="shared" ref="X213:X214" si="367">V213*30</f>
        <v>136.5467263627587</v>
      </c>
      <c r="Y213" s="11">
        <v>122</v>
      </c>
      <c r="Z213" s="11">
        <f t="shared" si="341"/>
        <v>29.910537785739539</v>
      </c>
      <c r="AA213" s="11">
        <f t="shared" si="342"/>
        <v>555.2900205418855</v>
      </c>
      <c r="AB213" s="11">
        <f>Z213*30</f>
        <v>897.31613357218612</v>
      </c>
      <c r="AC213" s="11">
        <f>AA213*30</f>
        <v>16658.700616256567</v>
      </c>
    </row>
    <row r="214" spans="1:29" s="11" customFormat="1" x14ac:dyDescent="0.25">
      <c r="A214" s="11" t="s">
        <v>4</v>
      </c>
      <c r="B214" s="11" t="s">
        <v>23</v>
      </c>
      <c r="C214" s="11" t="s">
        <v>8</v>
      </c>
      <c r="D214" s="11">
        <v>425.69660900000002</v>
      </c>
      <c r="E214" s="11">
        <v>4132.3066774999998</v>
      </c>
      <c r="F214" s="11">
        <v>0.2372333333333333</v>
      </c>
      <c r="G214" s="11">
        <f t="shared" ref="G214" si="368">D214-D212</f>
        <v>422.08844160000001</v>
      </c>
      <c r="H214" s="11">
        <f t="shared" ref="H214:I214" si="369">E214-E212</f>
        <v>3618.2532899999997</v>
      </c>
      <c r="I214" s="11">
        <f t="shared" si="369"/>
        <v>-2.2816666666666707E-2</v>
      </c>
      <c r="J214" s="11">
        <v>8.3140000000000001</v>
      </c>
      <c r="K214" s="11">
        <v>11.9</v>
      </c>
      <c r="L214" s="11">
        <f t="shared" si="327"/>
        <v>285.04999999999995</v>
      </c>
      <c r="M214" s="11">
        <v>1032</v>
      </c>
      <c r="N214" s="11">
        <f t="shared" si="332"/>
        <v>103200</v>
      </c>
      <c r="O214" s="11">
        <v>9.4999999999999998E-3</v>
      </c>
      <c r="P214" s="11">
        <v>0.12</v>
      </c>
      <c r="Q214" s="11">
        <v>86400</v>
      </c>
      <c r="R214" s="11">
        <f>((G214*O214*N214)/(J214*L214*P214*Q214))*10^6</f>
        <v>16841.497618332334</v>
      </c>
      <c r="S214" s="11">
        <f>((H214*O214*N214)/(J214*L214*P214*Q214))*10^6</f>
        <v>144369.75325613402</v>
      </c>
      <c r="T214" s="11">
        <f>((I214*O214*N214)/(J214*L214*P214*Q214))*10^6</f>
        <v>-0.9103941246728281</v>
      </c>
      <c r="U214" s="33">
        <f t="shared" si="339"/>
        <v>0.27013762179805062</v>
      </c>
      <c r="V214" s="33">
        <f t="shared" si="340"/>
        <v>6.3537128408024577</v>
      </c>
      <c r="W214" s="11">
        <f t="shared" si="366"/>
        <v>8.1041286539415189</v>
      </c>
      <c r="X214" s="11">
        <f t="shared" si="367"/>
        <v>190.61138522407373</v>
      </c>
      <c r="Y214" s="11">
        <v>122</v>
      </c>
      <c r="Z214" s="11">
        <f t="shared" si="341"/>
        <v>32.956789859362175</v>
      </c>
      <c r="AA214" s="11">
        <f t="shared" si="342"/>
        <v>775.15296657789986</v>
      </c>
      <c r="AB214" s="11">
        <f>Z214*30</f>
        <v>988.70369578086525</v>
      </c>
      <c r="AC214" s="11">
        <f>AA214*30</f>
        <v>23254.588997336996</v>
      </c>
    </row>
    <row r="215" spans="1:29" s="11" customFormat="1" hidden="1" x14ac:dyDescent="0.25">
      <c r="A215" s="11" t="s">
        <v>1</v>
      </c>
      <c r="B215" s="11" t="s">
        <v>24</v>
      </c>
      <c r="C215" s="11" t="s">
        <v>8</v>
      </c>
      <c r="D215" s="11">
        <v>10.5973548</v>
      </c>
      <c r="E215" s="11">
        <v>621.7506975</v>
      </c>
      <c r="F215" s="11">
        <v>0.26665</v>
      </c>
      <c r="J215" s="11">
        <v>8.3140000000000001</v>
      </c>
      <c r="K215" s="11">
        <v>11.9</v>
      </c>
      <c r="L215" s="11">
        <f t="shared" si="327"/>
        <v>285.04999999999995</v>
      </c>
      <c r="M215" s="11">
        <v>1032</v>
      </c>
      <c r="N215" s="11">
        <f t="shared" si="332"/>
        <v>103200</v>
      </c>
      <c r="O215" s="11">
        <v>9.4999999999999998E-3</v>
      </c>
      <c r="P215" s="11">
        <v>0.12</v>
      </c>
      <c r="Q215" s="11">
        <v>86400</v>
      </c>
      <c r="Y215" s="11">
        <v>823</v>
      </c>
    </row>
    <row r="216" spans="1:29" s="11" customFormat="1" hidden="1" x14ac:dyDescent="0.25">
      <c r="A216" s="11" t="s">
        <v>3</v>
      </c>
      <c r="B216" s="11" t="s">
        <v>24</v>
      </c>
      <c r="C216" s="11" t="s">
        <v>8</v>
      </c>
      <c r="D216" s="11">
        <v>34.476522850000002</v>
      </c>
      <c r="E216" s="11">
        <v>1256.8018325</v>
      </c>
      <c r="F216" s="11">
        <v>0.2023875</v>
      </c>
      <c r="G216" s="11">
        <f t="shared" ref="G216:H216" si="370">D216-D215</f>
        <v>23.879168050000004</v>
      </c>
      <c r="H216" s="11">
        <f t="shared" si="370"/>
        <v>635.05113500000004</v>
      </c>
      <c r="I216" s="11">
        <f t="shared" ref="I216" si="371">F216-F215</f>
        <v>-6.42625E-2</v>
      </c>
      <c r="J216" s="11">
        <v>8.3140000000000001</v>
      </c>
      <c r="K216" s="11">
        <v>11.9</v>
      </c>
      <c r="L216" s="11">
        <f t="shared" si="327"/>
        <v>285.04999999999995</v>
      </c>
      <c r="M216" s="11">
        <v>1032</v>
      </c>
      <c r="N216" s="11">
        <f t="shared" si="332"/>
        <v>103200</v>
      </c>
      <c r="O216" s="11">
        <v>9.4999999999999998E-3</v>
      </c>
      <c r="P216" s="11">
        <v>0.12</v>
      </c>
      <c r="Q216" s="11">
        <v>86400</v>
      </c>
      <c r="R216" s="11">
        <f>((G216*O216*N216)/(J216*L216*P216*Q216))*10^6</f>
        <v>952.78835477553321</v>
      </c>
      <c r="S216" s="11">
        <f>((H216*O216*N216)/(J216*L216*P216*Q216))*10^6</f>
        <v>25338.794251459898</v>
      </c>
      <c r="T216" s="11">
        <f>((I216*O216*N216)/(J216*L216*P216*Q216))*10^6</f>
        <v>-2.5640994493844054</v>
      </c>
      <c r="U216" s="11">
        <f t="shared" si="339"/>
        <v>1.528272521059955E-2</v>
      </c>
      <c r="V216" s="11">
        <f t="shared" si="340"/>
        <v>1.11516033500675</v>
      </c>
      <c r="W216" s="11">
        <f t="shared" ref="W216:W217" si="372">U216*30</f>
        <v>0.45848175631798649</v>
      </c>
      <c r="X216" s="11">
        <f t="shared" ref="X216:X217" si="373">V216*30</f>
        <v>33.454810050202504</v>
      </c>
      <c r="Y216" s="11">
        <v>823</v>
      </c>
      <c r="Z216" s="11">
        <f t="shared" si="341"/>
        <v>12.57768284832343</v>
      </c>
      <c r="AA216" s="11">
        <f t="shared" si="342"/>
        <v>917.77695571055528</v>
      </c>
      <c r="AB216" s="11">
        <f>Z216*30</f>
        <v>377.33048544970291</v>
      </c>
      <c r="AC216" s="11">
        <f>AA216*30</f>
        <v>27533.308671316659</v>
      </c>
    </row>
    <row r="217" spans="1:29" s="11" customFormat="1" x14ac:dyDescent="0.25">
      <c r="A217" s="11" t="s">
        <v>4</v>
      </c>
      <c r="B217" s="11" t="s">
        <v>24</v>
      </c>
      <c r="C217" s="11" t="s">
        <v>8</v>
      </c>
      <c r="D217" s="11">
        <v>365.46349959999998</v>
      </c>
      <c r="E217" s="11">
        <v>2158.4850558333328</v>
      </c>
      <c r="F217" s="11">
        <v>0.24424166666666669</v>
      </c>
      <c r="G217" s="11">
        <f>D217-D215</f>
        <v>354.86614479999997</v>
      </c>
      <c r="H217" s="11">
        <f t="shared" ref="H217:I217" si="374">E217-E215</f>
        <v>1536.7343583333327</v>
      </c>
      <c r="I217" s="11">
        <f t="shared" si="374"/>
        <v>-2.2408333333333308E-2</v>
      </c>
      <c r="J217" s="11">
        <v>8.3140000000000001</v>
      </c>
      <c r="K217" s="11">
        <v>11.9</v>
      </c>
      <c r="L217" s="11">
        <f t="shared" si="327"/>
        <v>285.04999999999995</v>
      </c>
      <c r="M217" s="11">
        <v>1032</v>
      </c>
      <c r="N217" s="11">
        <f t="shared" si="332"/>
        <v>103200</v>
      </c>
      <c r="O217" s="11">
        <v>9.4999999999999998E-3</v>
      </c>
      <c r="P217" s="11">
        <v>0.12</v>
      </c>
      <c r="Q217" s="11">
        <v>86400</v>
      </c>
      <c r="R217" s="11">
        <f>((G217*O217*N217)/(J217*L217*P217*Q217))*10^6</f>
        <v>14159.301092967851</v>
      </c>
      <c r="S217" s="11">
        <f>((H217*O217*N217)/(J217*L217*P217*Q217))*10^6</f>
        <v>61316.315456955388</v>
      </c>
      <c r="T217" s="11">
        <f>((I217*O217*N217)/(J217*L217*P217*Q217))*10^6</f>
        <v>-0.89410146137517443</v>
      </c>
      <c r="U217" s="33">
        <f t="shared" si="339"/>
        <v>0.22711518953120433</v>
      </c>
      <c r="V217" s="33">
        <f t="shared" si="340"/>
        <v>2.6985310432606062</v>
      </c>
      <c r="W217" s="11">
        <f t="shared" si="372"/>
        <v>6.8134556859361295</v>
      </c>
      <c r="X217" s="11">
        <f t="shared" si="373"/>
        <v>80.955931297818182</v>
      </c>
      <c r="Y217" s="11">
        <v>823</v>
      </c>
      <c r="Z217" s="11">
        <f t="shared" si="341"/>
        <v>186.91580098418115</v>
      </c>
      <c r="AA217" s="11">
        <f t="shared" si="342"/>
        <v>2220.8910486034788</v>
      </c>
      <c r="AB217" s="11">
        <f>Z217*30</f>
        <v>5607.4740295254342</v>
      </c>
      <c r="AC217" s="11">
        <f>AA217*30</f>
        <v>66626.731458104361</v>
      </c>
    </row>
    <row r="218" spans="1:29" s="11" customFormat="1" hidden="1" x14ac:dyDescent="0.25">
      <c r="A218" s="11" t="s">
        <v>1</v>
      </c>
      <c r="B218" s="11" t="s">
        <v>25</v>
      </c>
      <c r="C218" s="11" t="s">
        <v>8</v>
      </c>
      <c r="D218" s="11">
        <v>2.5945757</v>
      </c>
      <c r="E218" s="11">
        <v>542.48564499999998</v>
      </c>
      <c r="F218" s="11">
        <v>0.30595</v>
      </c>
      <c r="J218" s="11">
        <v>8.3140000000000001</v>
      </c>
      <c r="K218" s="11">
        <v>11.9</v>
      </c>
      <c r="L218" s="11">
        <f>K218+273.15</f>
        <v>285.04999999999995</v>
      </c>
      <c r="M218" s="11">
        <v>1032</v>
      </c>
      <c r="N218" s="11">
        <f t="shared" si="332"/>
        <v>103200</v>
      </c>
      <c r="O218" s="11">
        <v>9.4999999999999998E-3</v>
      </c>
      <c r="P218" s="11">
        <v>0.12</v>
      </c>
      <c r="Q218" s="11">
        <v>86400</v>
      </c>
      <c r="Y218" s="11">
        <v>690</v>
      </c>
    </row>
    <row r="219" spans="1:29" s="11" customFormat="1" hidden="1" x14ac:dyDescent="0.25">
      <c r="A219" s="11" t="s">
        <v>3</v>
      </c>
      <c r="B219" s="11" t="s">
        <v>25</v>
      </c>
      <c r="C219" s="11" t="s">
        <v>8</v>
      </c>
      <c r="D219" s="11">
        <v>1336.07898295</v>
      </c>
      <c r="E219" s="11">
        <v>3841.3660774999998</v>
      </c>
      <c r="F219" s="11">
        <v>0.27950000000000003</v>
      </c>
      <c r="G219" s="11">
        <f t="shared" ref="G219:H219" si="375">D219-D218</f>
        <v>1333.48440725</v>
      </c>
      <c r="H219" s="11">
        <f t="shared" si="375"/>
        <v>3298.8804325000001</v>
      </c>
      <c r="I219" s="11">
        <f t="shared" ref="I219" si="376">F219-F218</f>
        <v>-2.6449999999999974E-2</v>
      </c>
      <c r="J219" s="11">
        <v>8.3140000000000001</v>
      </c>
      <c r="K219" s="11">
        <v>11.9</v>
      </c>
      <c r="L219" s="11">
        <f t="shared" si="327"/>
        <v>285.04999999999995</v>
      </c>
      <c r="M219" s="11">
        <v>1032</v>
      </c>
      <c r="N219" s="11">
        <f t="shared" si="332"/>
        <v>103200</v>
      </c>
      <c r="O219" s="11">
        <v>9.4999999999999998E-3</v>
      </c>
      <c r="P219" s="11">
        <v>0.12</v>
      </c>
      <c r="Q219" s="11">
        <v>86400</v>
      </c>
      <c r="R219" s="11">
        <f>((G219*O219*N219)/(J219*L219*P219*Q219))*10^6</f>
        <v>53206.561126511027</v>
      </c>
      <c r="S219" s="11">
        <f>((H219*O219*N219)/(J219*L219*P219*Q219))*10^6</f>
        <v>131626.6485206495</v>
      </c>
      <c r="T219" s="11">
        <f>((I219*O219*N219)/(J219*L219*P219*Q219))*10^6</f>
        <v>-1.055365577688659</v>
      </c>
      <c r="U219" s="11">
        <f t="shared" si="339"/>
        <v>0.85343324046923674</v>
      </c>
      <c r="V219" s="11">
        <f t="shared" si="340"/>
        <v>5.7928888013937838</v>
      </c>
      <c r="W219" s="11">
        <f t="shared" ref="W219:W220" si="377">U219*30</f>
        <v>25.602997214077103</v>
      </c>
      <c r="X219" s="11">
        <f t="shared" ref="X219:X220" si="378">V219*30</f>
        <v>173.78666404181351</v>
      </c>
      <c r="Y219" s="11">
        <v>690</v>
      </c>
      <c r="Z219" s="11">
        <f t="shared" si="341"/>
        <v>588.86893592377339</v>
      </c>
      <c r="AA219" s="11">
        <f t="shared" si="342"/>
        <v>3997.0932729617107</v>
      </c>
      <c r="AB219" s="11">
        <f>Z219*30</f>
        <v>17666.0680777132</v>
      </c>
      <c r="AC219" s="11">
        <f>AA219*30</f>
        <v>119912.79818885132</v>
      </c>
    </row>
    <row r="220" spans="1:29" s="11" customFormat="1" x14ac:dyDescent="0.25">
      <c r="A220" s="11" t="s">
        <v>4</v>
      </c>
      <c r="B220" s="11" t="s">
        <v>25</v>
      </c>
      <c r="C220" s="11" t="s">
        <v>8</v>
      </c>
      <c r="D220" s="11">
        <v>1846.6729644666671</v>
      </c>
      <c r="E220" s="11">
        <v>3158.888035833334</v>
      </c>
      <c r="F220" s="11">
        <v>0.27138333333333331</v>
      </c>
      <c r="G220" s="11">
        <f t="shared" ref="G220" si="379">D220-D218</f>
        <v>1844.0783887666671</v>
      </c>
      <c r="H220" s="11">
        <f t="shared" ref="H220:I220" si="380">E220-E218</f>
        <v>2616.4023908333338</v>
      </c>
      <c r="I220" s="11">
        <f t="shared" si="380"/>
        <v>-3.456666666666669E-2</v>
      </c>
      <c r="J220" s="11">
        <v>8.3140000000000001</v>
      </c>
      <c r="K220" s="11">
        <v>11.9</v>
      </c>
      <c r="L220" s="11">
        <f t="shared" si="327"/>
        <v>285.04999999999995</v>
      </c>
      <c r="M220" s="11">
        <v>1032</v>
      </c>
      <c r="N220" s="11">
        <f t="shared" si="332"/>
        <v>103200</v>
      </c>
      <c r="O220" s="11">
        <v>9.4999999999999998E-3</v>
      </c>
      <c r="P220" s="11">
        <v>0.12</v>
      </c>
      <c r="Q220" s="11">
        <v>86400</v>
      </c>
      <c r="R220" s="11">
        <f>((G220*O220*N220)/(J220*L220*P220*Q220))*10^6</f>
        <v>73579.465182000276</v>
      </c>
      <c r="S220" s="11">
        <f>((H220*O220*N220)/(J220*L220*P220*Q220))*10^6</f>
        <v>104395.50172657135</v>
      </c>
      <c r="T220" s="11">
        <f>((I220*O220*N220)/(J220*L220*P220*Q220))*10^6</f>
        <v>-1.3792238236460508</v>
      </c>
      <c r="U220" s="33">
        <f t="shared" si="339"/>
        <v>1.1802146215192844</v>
      </c>
      <c r="V220" s="33">
        <f t="shared" si="340"/>
        <v>4.594446030986405</v>
      </c>
      <c r="W220" s="11">
        <f t="shared" si="377"/>
        <v>35.406438645578532</v>
      </c>
      <c r="X220" s="11">
        <f t="shared" si="378"/>
        <v>137.83338092959215</v>
      </c>
      <c r="Y220" s="11">
        <v>690</v>
      </c>
      <c r="Z220" s="11">
        <f t="shared" si="341"/>
        <v>814.34808884830625</v>
      </c>
      <c r="AA220" s="11">
        <f t="shared" si="342"/>
        <v>3170.1677613806196</v>
      </c>
      <c r="AB220" s="11">
        <f>Z220*30</f>
        <v>24430.442665449187</v>
      </c>
      <c r="AC220" s="11">
        <f>AA220*30</f>
        <v>95105.032841418593</v>
      </c>
    </row>
    <row r="221" spans="1:29" s="11" customFormat="1" hidden="1" x14ac:dyDescent="0.25">
      <c r="A221" s="11" t="s">
        <v>1</v>
      </c>
      <c r="B221" s="11" t="s">
        <v>9</v>
      </c>
      <c r="C221" s="11" t="s">
        <v>8</v>
      </c>
      <c r="D221" s="11">
        <v>2.2867123999999999</v>
      </c>
      <c r="E221" s="11">
        <v>528.33175749999998</v>
      </c>
      <c r="F221" s="11">
        <v>0.33322499999999999</v>
      </c>
      <c r="J221" s="11">
        <v>8.3140000000000001</v>
      </c>
      <c r="K221" s="11">
        <v>11.1</v>
      </c>
      <c r="L221" s="11">
        <f t="shared" si="327"/>
        <v>284.25</v>
      </c>
      <c r="M221" s="11">
        <v>1018</v>
      </c>
      <c r="N221" s="11">
        <f t="shared" si="332"/>
        <v>101800</v>
      </c>
      <c r="O221" s="11">
        <v>9.4999999999999998E-3</v>
      </c>
      <c r="P221" s="11">
        <v>0.12</v>
      </c>
      <c r="Q221" s="11">
        <v>86400</v>
      </c>
      <c r="Y221" s="11">
        <v>391</v>
      </c>
    </row>
    <row r="222" spans="1:29" s="11" customFormat="1" hidden="1" x14ac:dyDescent="0.25">
      <c r="A222" s="11" t="s">
        <v>3</v>
      </c>
      <c r="B222" s="11" t="s">
        <v>9</v>
      </c>
      <c r="C222" s="11" t="s">
        <v>8</v>
      </c>
      <c r="D222" s="11">
        <v>16.824741249999999</v>
      </c>
      <c r="E222" s="11">
        <v>3320.7644812499998</v>
      </c>
      <c r="F222" s="11">
        <v>1.5685625000000001</v>
      </c>
      <c r="G222" s="11">
        <f>D222-D221</f>
        <v>14.53802885</v>
      </c>
      <c r="H222" s="11">
        <f>E222-E221</f>
        <v>2792.4327237499997</v>
      </c>
      <c r="I222" s="11">
        <f t="shared" ref="I222" si="381">F222-F221</f>
        <v>1.2353375</v>
      </c>
      <c r="J222" s="11">
        <v>8.3140000000000001</v>
      </c>
      <c r="K222" s="11">
        <v>11.1</v>
      </c>
      <c r="L222" s="11">
        <f t="shared" si="327"/>
        <v>284.25</v>
      </c>
      <c r="M222" s="11">
        <v>1018</v>
      </c>
      <c r="N222" s="11">
        <f t="shared" si="332"/>
        <v>101800</v>
      </c>
      <c r="O222" s="11">
        <v>9.4999999999999998E-3</v>
      </c>
      <c r="P222" s="11">
        <v>0.12</v>
      </c>
      <c r="Q222" s="11">
        <v>86400</v>
      </c>
      <c r="R222" s="11">
        <f>((G222*O222*N222)/(J222*L222*P222*Q222))*10^6</f>
        <v>573.81437995349017</v>
      </c>
      <c r="S222" s="11">
        <f>((H222*O222*N222)/(J222*L222*P222*Q222))*10^6</f>
        <v>110217.00867930536</v>
      </c>
      <c r="T222" s="11">
        <f>((I222*O222*N222)/(J222*L222*P222*Q222))*10^6</f>
        <v>48.758633574715653</v>
      </c>
      <c r="U222" s="11">
        <f t="shared" si="339"/>
        <v>9.2039826544539818E-3</v>
      </c>
      <c r="V222" s="11">
        <f t="shared" si="340"/>
        <v>4.8506505519762282</v>
      </c>
      <c r="W222" s="11">
        <f t="shared" ref="W222:W223" si="382">U222*30</f>
        <v>0.27611947963361944</v>
      </c>
      <c r="X222" s="11">
        <f t="shared" ref="X222:X223" si="383">V222*30</f>
        <v>145.51951655928684</v>
      </c>
      <c r="Y222" s="11">
        <v>391</v>
      </c>
      <c r="Z222" s="11">
        <f t="shared" si="341"/>
        <v>3.598757217891507</v>
      </c>
      <c r="AA222" s="11">
        <f t="shared" si="342"/>
        <v>1896.6043658227052</v>
      </c>
      <c r="AB222" s="11">
        <f>Z222*30</f>
        <v>107.96271653674521</v>
      </c>
      <c r="AC222" s="11">
        <f>AA222*30</f>
        <v>56898.130974681153</v>
      </c>
    </row>
    <row r="223" spans="1:29" s="11" customFormat="1" x14ac:dyDescent="0.25">
      <c r="A223" s="11" t="s">
        <v>4</v>
      </c>
      <c r="B223" s="11" t="s">
        <v>9</v>
      </c>
      <c r="C223" s="11" t="s">
        <v>8</v>
      </c>
      <c r="D223" s="11">
        <v>59.584683733333343</v>
      </c>
      <c r="E223" s="11">
        <v>3555.8283883333329</v>
      </c>
      <c r="F223" s="11">
        <v>1.4505999999999999</v>
      </c>
      <c r="G223" s="11">
        <f t="shared" ref="G223" si="384">D223-D221</f>
        <v>57.297971333333344</v>
      </c>
      <c r="H223" s="11">
        <f t="shared" ref="H223:I223" si="385">E223-E221</f>
        <v>3027.4966308333328</v>
      </c>
      <c r="I223" s="11">
        <f t="shared" si="385"/>
        <v>1.117375</v>
      </c>
      <c r="J223" s="11">
        <v>8.3140000000000001</v>
      </c>
      <c r="K223" s="11">
        <v>11.1</v>
      </c>
      <c r="L223" s="11">
        <f t="shared" si="327"/>
        <v>284.25</v>
      </c>
      <c r="M223" s="11">
        <v>1018</v>
      </c>
      <c r="N223" s="11">
        <f t="shared" si="332"/>
        <v>101800</v>
      </c>
      <c r="O223" s="11">
        <v>9.4999999999999998E-3</v>
      </c>
      <c r="P223" s="11">
        <v>0.12</v>
      </c>
      <c r="Q223" s="11">
        <v>86400</v>
      </c>
      <c r="R223" s="11">
        <f>((G223*O223*N223)/(J223*L223*P223*Q223))*10^6</f>
        <v>2261.5445486084263</v>
      </c>
      <c r="S223" s="11">
        <f>((H223*O223*N223)/(J223*L223*P223*Q223))*10^6</f>
        <v>119494.95491838355</v>
      </c>
      <c r="T223" s="11">
        <f>((I223*O223*N223)/(J223*L223*P223*Q223))*10^6</f>
        <v>44.102666834405895</v>
      </c>
      <c r="U223" s="33">
        <f t="shared" si="339"/>
        <v>3.6275174559679157E-2</v>
      </c>
      <c r="V223" s="33">
        <f t="shared" si="340"/>
        <v>5.2589729659580593</v>
      </c>
      <c r="W223" s="11">
        <f t="shared" si="382"/>
        <v>1.0882552367903746</v>
      </c>
      <c r="X223" s="11">
        <f t="shared" si="383"/>
        <v>157.76918897874177</v>
      </c>
      <c r="Y223" s="11">
        <v>391</v>
      </c>
      <c r="Z223" s="11">
        <f t="shared" si="341"/>
        <v>14.18359325283455</v>
      </c>
      <c r="AA223" s="11">
        <f t="shared" si="342"/>
        <v>2056.2584296896011</v>
      </c>
      <c r="AB223" s="11">
        <f>Z223*30</f>
        <v>425.50779758503649</v>
      </c>
      <c r="AC223" s="11">
        <f>AA223*30</f>
        <v>61687.752890688032</v>
      </c>
    </row>
    <row r="224" spans="1:29" s="11" customFormat="1" hidden="1" x14ac:dyDescent="0.25">
      <c r="A224" s="11" t="s">
        <v>1</v>
      </c>
      <c r="B224" s="11" t="s">
        <v>12</v>
      </c>
      <c r="C224" s="11" t="s">
        <v>8</v>
      </c>
      <c r="D224" s="11">
        <v>19.581344000000001</v>
      </c>
      <c r="E224" s="11">
        <v>526.40089</v>
      </c>
      <c r="F224" s="11">
        <v>0.55647500000000005</v>
      </c>
      <c r="J224" s="11">
        <v>8.3140000000000001</v>
      </c>
      <c r="K224" s="11">
        <v>13.4</v>
      </c>
      <c r="L224" s="11">
        <f t="shared" si="327"/>
        <v>286.54999999999995</v>
      </c>
      <c r="M224" s="11">
        <v>1020</v>
      </c>
      <c r="N224" s="11">
        <f t="shared" si="332"/>
        <v>102000</v>
      </c>
      <c r="O224" s="11">
        <v>9.4999999999999998E-3</v>
      </c>
      <c r="P224" s="11">
        <v>0.12</v>
      </c>
      <c r="Q224" s="11">
        <v>86400</v>
      </c>
      <c r="Y224" s="11">
        <v>11865</v>
      </c>
    </row>
    <row r="225" spans="1:29" s="11" customFormat="1" hidden="1" x14ac:dyDescent="0.25">
      <c r="A225" s="11" t="s">
        <v>3</v>
      </c>
      <c r="B225" s="11" t="s">
        <v>12</v>
      </c>
      <c r="C225" s="11" t="s">
        <v>8</v>
      </c>
      <c r="D225" s="11">
        <v>77.048564749999997</v>
      </c>
      <c r="E225" s="11">
        <v>650.15177125000002</v>
      </c>
      <c r="F225" s="11">
        <v>1.5380499999999999</v>
      </c>
      <c r="G225" s="11">
        <f t="shared" ref="G225:H225" si="386">D225-D224</f>
        <v>57.467220749999996</v>
      </c>
      <c r="H225" s="11">
        <f t="shared" si="386"/>
        <v>123.75088125000002</v>
      </c>
      <c r="I225" s="11">
        <f t="shared" ref="I225" si="387">F225-F224</f>
        <v>0.98157499999999986</v>
      </c>
      <c r="J225" s="11">
        <v>8.3140000000000001</v>
      </c>
      <c r="K225" s="11">
        <v>13.4</v>
      </c>
      <c r="L225" s="11">
        <f t="shared" si="327"/>
        <v>286.54999999999995</v>
      </c>
      <c r="M225" s="11">
        <v>1020</v>
      </c>
      <c r="N225" s="11">
        <f t="shared" si="332"/>
        <v>102000</v>
      </c>
      <c r="O225" s="11">
        <v>9.4999999999999998E-3</v>
      </c>
      <c r="P225" s="11">
        <v>0.12</v>
      </c>
      <c r="Q225" s="11">
        <v>86400</v>
      </c>
      <c r="R225" s="11">
        <f>((G225*O225*N225)/(J225*L225*P225*Q225))*10^6</f>
        <v>2254.4393162373135</v>
      </c>
      <c r="S225" s="11">
        <f>((H225*O225*N225)/(J225*L225*P225*Q225))*10^6</f>
        <v>4854.7476016406281</v>
      </c>
      <c r="T225" s="11">
        <f>((I225*O225*N225)/(J225*L225*P225*Q225))*10^6</f>
        <v>38.507191455498415</v>
      </c>
      <c r="U225" s="11">
        <f t="shared" si="339"/>
        <v>3.6161206632446499E-2</v>
      </c>
      <c r="V225" s="11">
        <f t="shared" si="340"/>
        <v>0.21365744194820402</v>
      </c>
      <c r="W225" s="11">
        <f t="shared" ref="W225:W226" si="388">U225*30</f>
        <v>1.084836198973395</v>
      </c>
      <c r="X225" s="11">
        <f t="shared" ref="X225:X226" si="389">V225*30</f>
        <v>6.409723258446121</v>
      </c>
      <c r="Y225" s="11">
        <v>11865</v>
      </c>
      <c r="Z225" s="11">
        <f t="shared" si="341"/>
        <v>429.05271669397769</v>
      </c>
      <c r="AA225" s="11">
        <f t="shared" si="342"/>
        <v>2535.0455487154409</v>
      </c>
      <c r="AB225" s="11">
        <f>Z225*30</f>
        <v>12871.581500819331</v>
      </c>
      <c r="AC225" s="11">
        <f>AA225*30</f>
        <v>76051.366461463229</v>
      </c>
    </row>
    <row r="226" spans="1:29" s="11" customFormat="1" x14ac:dyDescent="0.25">
      <c r="A226" s="11" t="s">
        <v>4</v>
      </c>
      <c r="B226" s="11" t="s">
        <v>12</v>
      </c>
      <c r="C226" s="11" t="s">
        <v>8</v>
      </c>
      <c r="D226" s="11">
        <v>1222.640960266667</v>
      </c>
      <c r="E226" s="11">
        <v>589.57159250000007</v>
      </c>
      <c r="F226" s="11">
        <v>1.4724416666666671</v>
      </c>
      <c r="G226" s="11">
        <f t="shared" ref="G226" si="390">D226-D224</f>
        <v>1203.059616266667</v>
      </c>
      <c r="H226" s="11">
        <f t="shared" ref="H226:I226" si="391">E226-E224</f>
        <v>63.170702500000061</v>
      </c>
      <c r="I226" s="11">
        <f t="shared" si="391"/>
        <v>0.91596666666666704</v>
      </c>
      <c r="J226" s="11">
        <v>8.3140000000000001</v>
      </c>
      <c r="K226" s="11">
        <v>13.4</v>
      </c>
      <c r="L226" s="11">
        <f t="shared" si="327"/>
        <v>286.54999999999995</v>
      </c>
      <c r="M226" s="11">
        <v>1020</v>
      </c>
      <c r="N226" s="11">
        <f t="shared" si="332"/>
        <v>102000</v>
      </c>
      <c r="O226" s="11">
        <v>9.4999999999999998E-3</v>
      </c>
      <c r="P226" s="11">
        <v>0.12</v>
      </c>
      <c r="Q226" s="11">
        <v>86400</v>
      </c>
      <c r="R226" s="11">
        <f>((G226*O226*N226)/(J226*L226*P226*Q226))*10^6</f>
        <v>47196.033900577138</v>
      </c>
      <c r="S226" s="11">
        <f>((H226*O226*N226)/(J226*L226*P226*Q226))*10^6</f>
        <v>2478.1869297260373</v>
      </c>
      <c r="T226" s="11">
        <f>((I226*O226*N226)/(J226*L226*P226*Q226))*10^6</f>
        <v>35.933376257736853</v>
      </c>
      <c r="U226" s="33">
        <f t="shared" si="339"/>
        <v>0.75702438376525727</v>
      </c>
      <c r="V226" s="33">
        <f t="shared" si="340"/>
        <v>0.1090650067772429</v>
      </c>
      <c r="W226" s="11">
        <f t="shared" si="388"/>
        <v>22.710731512957718</v>
      </c>
      <c r="X226" s="11">
        <f t="shared" si="389"/>
        <v>3.2719502033172869</v>
      </c>
      <c r="Y226" s="11">
        <v>11865</v>
      </c>
      <c r="Z226" s="11">
        <f t="shared" si="341"/>
        <v>8982.0943133747769</v>
      </c>
      <c r="AA226" s="11">
        <f t="shared" si="342"/>
        <v>1294.0563054119871</v>
      </c>
      <c r="AB226" s="11">
        <f>Z226*30</f>
        <v>269462.8294012433</v>
      </c>
      <c r="AC226" s="11">
        <f>AA226*30</f>
        <v>38821.689162359609</v>
      </c>
    </row>
    <row r="227" spans="1:29" s="11" customFormat="1" hidden="1" x14ac:dyDescent="0.25">
      <c r="A227" s="11" t="s">
        <v>1</v>
      </c>
      <c r="B227" s="11" t="s">
        <v>10</v>
      </c>
      <c r="C227" s="11" t="s">
        <v>8</v>
      </c>
      <c r="D227" s="11">
        <v>2.4338582</v>
      </c>
      <c r="E227" s="11">
        <v>608.55050249999999</v>
      </c>
      <c r="F227" s="11">
        <v>0.40102500000000002</v>
      </c>
      <c r="J227" s="11">
        <v>8.3140000000000001</v>
      </c>
      <c r="K227" s="11">
        <v>11.1</v>
      </c>
      <c r="L227" s="11">
        <f t="shared" si="327"/>
        <v>284.25</v>
      </c>
      <c r="M227" s="11">
        <v>1018</v>
      </c>
      <c r="N227" s="11">
        <f t="shared" si="332"/>
        <v>101800</v>
      </c>
      <c r="O227" s="11">
        <v>9.4999999999999998E-3</v>
      </c>
      <c r="P227" s="11">
        <v>0.12</v>
      </c>
      <c r="Q227" s="11">
        <v>86400</v>
      </c>
      <c r="Y227" s="11">
        <v>1423</v>
      </c>
    </row>
    <row r="228" spans="1:29" s="11" customFormat="1" hidden="1" x14ac:dyDescent="0.25">
      <c r="A228" s="11" t="s">
        <v>3</v>
      </c>
      <c r="B228" s="11" t="s">
        <v>10</v>
      </c>
      <c r="C228" s="11" t="s">
        <v>8</v>
      </c>
      <c r="D228" s="11">
        <v>29.477375250000001</v>
      </c>
      <c r="E228" s="11">
        <v>3528.2798387500002</v>
      </c>
      <c r="F228" s="11">
        <v>1.2253499999999999</v>
      </c>
      <c r="G228" s="11">
        <f t="shared" ref="G228:H228" si="392">D228-D227</f>
        <v>27.043517050000002</v>
      </c>
      <c r="H228" s="11">
        <f t="shared" si="392"/>
        <v>2919.7293362500004</v>
      </c>
      <c r="I228" s="11">
        <f t="shared" ref="I228" si="393">F228-F227</f>
        <v>0.82432499999999997</v>
      </c>
      <c r="J228" s="11">
        <v>8.3140000000000001</v>
      </c>
      <c r="K228" s="11">
        <v>11.1</v>
      </c>
      <c r="L228" s="11">
        <f t="shared" si="327"/>
        <v>284.25</v>
      </c>
      <c r="M228" s="11">
        <v>1018</v>
      </c>
      <c r="N228" s="11">
        <f t="shared" si="332"/>
        <v>101800</v>
      </c>
      <c r="O228" s="11">
        <v>9.4999999999999998E-3</v>
      </c>
      <c r="P228" s="11">
        <v>0.12</v>
      </c>
      <c r="Q228" s="11">
        <v>86400</v>
      </c>
      <c r="R228" s="11">
        <f>((G228*O228*N228)/(J228*L228*P228*Q228))*10^6</f>
        <v>1067.4046067674019</v>
      </c>
      <c r="S228" s="11">
        <f>((H228*O228*N228)/(J228*L228*P228*Q228))*10^6</f>
        <v>115241.39180067109</v>
      </c>
      <c r="T228" s="11">
        <f>((I228*O228*N228)/(J228*L228*P228*Q228))*10^6</f>
        <v>32.536015964444921</v>
      </c>
      <c r="U228" s="11">
        <f t="shared" si="339"/>
        <v>1.7121169892549123E-2</v>
      </c>
      <c r="V228" s="11">
        <f t="shared" si="340"/>
        <v>5.0717736531475346</v>
      </c>
      <c r="W228" s="11">
        <f t="shared" ref="W228:W229" si="394">U228*30</f>
        <v>0.51363509677647368</v>
      </c>
      <c r="X228" s="11">
        <f t="shared" ref="X228:X229" si="395">V228*30</f>
        <v>152.15320959442604</v>
      </c>
      <c r="Y228" s="11">
        <v>1423</v>
      </c>
      <c r="Z228" s="11">
        <f t="shared" si="341"/>
        <v>24.363424757097402</v>
      </c>
      <c r="AA228" s="11">
        <f t="shared" si="342"/>
        <v>7217.133908428942</v>
      </c>
      <c r="AB228" s="11">
        <f>Z228*30</f>
        <v>730.90274271292208</v>
      </c>
      <c r="AC228" s="11">
        <f>AA228*30</f>
        <v>216514.01725286827</v>
      </c>
    </row>
    <row r="229" spans="1:29" s="11" customFormat="1" x14ac:dyDescent="0.25">
      <c r="A229" s="11" t="s">
        <v>4</v>
      </c>
      <c r="B229" s="11" t="s">
        <v>10</v>
      </c>
      <c r="C229" s="11" t="s">
        <v>8</v>
      </c>
      <c r="D229" s="11">
        <v>14.7269612</v>
      </c>
      <c r="E229" s="11">
        <v>3444.710124166666</v>
      </c>
      <c r="F229" s="11">
        <v>0.97269166666666662</v>
      </c>
      <c r="G229" s="11">
        <f t="shared" ref="G229" si="396">D229-D227</f>
        <v>12.293103</v>
      </c>
      <c r="H229" s="11">
        <f t="shared" ref="H229:I229" si="397">E229-E227</f>
        <v>2836.1596216666658</v>
      </c>
      <c r="I229" s="11">
        <f t="shared" si="397"/>
        <v>0.57166666666666655</v>
      </c>
      <c r="J229" s="11">
        <v>8.3140000000000001</v>
      </c>
      <c r="K229" s="11">
        <v>11.1</v>
      </c>
      <c r="L229" s="11">
        <f t="shared" si="327"/>
        <v>284.25</v>
      </c>
      <c r="M229" s="11">
        <v>1018</v>
      </c>
      <c r="N229" s="11">
        <f t="shared" si="332"/>
        <v>101800</v>
      </c>
      <c r="O229" s="11">
        <v>9.4999999999999998E-3</v>
      </c>
      <c r="P229" s="11">
        <v>0.12</v>
      </c>
      <c r="Q229" s="11">
        <v>86400</v>
      </c>
      <c r="R229" s="11">
        <f>((G229*O229*N229)/(J229*L229*P229*Q229))*10^6</f>
        <v>485.2074066182218</v>
      </c>
      <c r="S229" s="11">
        <f>((H229*O229*N229)/(J229*L229*P229*Q229))*10^6</f>
        <v>111942.90447124702</v>
      </c>
      <c r="T229" s="11">
        <f>((I229*O229*N229)/(J229*L229*P229*Q229))*10^6</f>
        <v>22.563619680353835</v>
      </c>
      <c r="U229" s="33">
        <f t="shared" si="339"/>
        <v>7.7827268021562765E-3</v>
      </c>
      <c r="V229" s="33">
        <f t="shared" si="340"/>
        <v>4.9266072257795805</v>
      </c>
      <c r="W229" s="11">
        <f t="shared" si="394"/>
        <v>0.2334818040646883</v>
      </c>
      <c r="X229" s="11">
        <f t="shared" si="395"/>
        <v>147.79821677338742</v>
      </c>
      <c r="Y229" s="11">
        <v>1423</v>
      </c>
      <c r="Z229" s="11">
        <f t="shared" si="341"/>
        <v>11.074820239468382</v>
      </c>
      <c r="AA229" s="11">
        <f t="shared" si="342"/>
        <v>7010.562082284343</v>
      </c>
      <c r="AB229" s="11">
        <f>Z229*30</f>
        <v>332.24460718405146</v>
      </c>
      <c r="AC229" s="11">
        <f>AA229*30</f>
        <v>210316.86246853028</v>
      </c>
    </row>
    <row r="230" spans="1:29" s="11" customFormat="1" hidden="1" x14ac:dyDescent="0.25">
      <c r="A230" s="11" t="s">
        <v>1</v>
      </c>
      <c r="B230" s="11" t="s">
        <v>11</v>
      </c>
      <c r="C230" s="11" t="s">
        <v>8</v>
      </c>
      <c r="D230" s="11">
        <v>4.3634206000000004</v>
      </c>
      <c r="E230" s="11">
        <v>608.72321249999993</v>
      </c>
      <c r="F230" s="11">
        <v>0.49522500000000003</v>
      </c>
      <c r="J230" s="11">
        <v>8.3140000000000001</v>
      </c>
      <c r="K230" s="11">
        <v>11.1</v>
      </c>
      <c r="L230" s="11">
        <f t="shared" si="327"/>
        <v>284.25</v>
      </c>
      <c r="M230" s="11">
        <v>1018</v>
      </c>
      <c r="N230" s="11">
        <f t="shared" si="332"/>
        <v>101800</v>
      </c>
      <c r="O230" s="11">
        <v>9.4999999999999998E-3</v>
      </c>
      <c r="P230" s="11">
        <v>0.12</v>
      </c>
      <c r="Q230" s="11">
        <v>86400</v>
      </c>
      <c r="Y230" s="11">
        <v>399</v>
      </c>
    </row>
    <row r="231" spans="1:29" s="11" customFormat="1" hidden="1" x14ac:dyDescent="0.25">
      <c r="A231" s="11" t="s">
        <v>3</v>
      </c>
      <c r="B231" s="11" t="s">
        <v>11</v>
      </c>
      <c r="C231" s="11" t="s">
        <v>8</v>
      </c>
      <c r="D231" s="11">
        <v>40.7646248</v>
      </c>
      <c r="E231" s="11">
        <v>1603.1664350000001</v>
      </c>
      <c r="F231" s="11">
        <v>0.51806250000000009</v>
      </c>
      <c r="G231" s="11">
        <f t="shared" ref="G231:H231" si="398">D231-D230</f>
        <v>36.401204200000002</v>
      </c>
      <c r="H231" s="11">
        <f t="shared" si="398"/>
        <v>994.44322250000016</v>
      </c>
      <c r="I231" s="11">
        <f t="shared" ref="I231" si="399">F231-F230</f>
        <v>2.2837500000000066E-2</v>
      </c>
      <c r="J231" s="11">
        <v>8.3140000000000001</v>
      </c>
      <c r="K231" s="11">
        <v>11.1</v>
      </c>
      <c r="L231" s="11">
        <f t="shared" si="327"/>
        <v>284.25</v>
      </c>
      <c r="M231" s="11">
        <v>1018</v>
      </c>
      <c r="N231" s="11">
        <f t="shared" si="332"/>
        <v>101800</v>
      </c>
      <c r="O231" s="11">
        <v>9.4999999999999998E-3</v>
      </c>
      <c r="P231" s="11">
        <v>0.12</v>
      </c>
      <c r="Q231" s="11">
        <v>86400</v>
      </c>
      <c r="R231" s="11">
        <f>((G231*O231*N231)/(J231*L231*P231*Q231))*10^6</f>
        <v>1436.7514766338757</v>
      </c>
      <c r="S231" s="11">
        <f>((H231*O231*N231)/(J231*L231*P231*Q231))*10^6</f>
        <v>39250.563264481927</v>
      </c>
      <c r="T231" s="11">
        <f>((I231*O231*N231)/(J231*L231*P231*Q231))*10^6</f>
        <v>0.9013935821284238</v>
      </c>
      <c r="U231" s="11">
        <f t="shared" si="339"/>
        <v>2.3045493685207363E-2</v>
      </c>
      <c r="V231" s="11">
        <f t="shared" si="340"/>
        <v>1.7274172892698494</v>
      </c>
      <c r="W231" s="11">
        <f t="shared" ref="W231:W232" si="400">U231*30</f>
        <v>0.6913648105562209</v>
      </c>
      <c r="X231" s="11">
        <f t="shared" ref="X231:X232" si="401">V231*30</f>
        <v>51.822518678095484</v>
      </c>
      <c r="Y231" s="11">
        <v>399</v>
      </c>
      <c r="Z231" s="11">
        <f t="shared" si="341"/>
        <v>9.1951519803977373</v>
      </c>
      <c r="AA231" s="11">
        <f t="shared" si="342"/>
        <v>689.23949841866988</v>
      </c>
      <c r="AB231" s="11">
        <f t="shared" ref="AB231:AB247" si="402">Z231*30</f>
        <v>275.85455941193214</v>
      </c>
      <c r="AC231" s="11">
        <f t="shared" ref="AC231:AC247" si="403">AA231*30</f>
        <v>20677.184952560096</v>
      </c>
    </row>
    <row r="232" spans="1:29" s="11" customFormat="1" x14ac:dyDescent="0.25">
      <c r="A232" s="11" t="s">
        <v>4</v>
      </c>
      <c r="B232" s="11" t="s">
        <v>11</v>
      </c>
      <c r="C232" s="11" t="s">
        <v>8</v>
      </c>
      <c r="D232" s="11">
        <v>1483.0514858333329</v>
      </c>
      <c r="E232" s="11">
        <v>2342.4881183333332</v>
      </c>
      <c r="F232" s="11">
        <v>0.65756666666666674</v>
      </c>
      <c r="G232" s="11">
        <f t="shared" ref="G232" si="404">D232-D230</f>
        <v>1478.688065233333</v>
      </c>
      <c r="H232" s="11">
        <f t="shared" ref="H232:I232" si="405">E232-E230</f>
        <v>1733.7649058333332</v>
      </c>
      <c r="I232" s="11">
        <f t="shared" si="405"/>
        <v>0.16234166666666672</v>
      </c>
      <c r="J232" s="11">
        <v>8.3140000000000001</v>
      </c>
      <c r="K232" s="11">
        <v>11.1</v>
      </c>
      <c r="L232" s="11">
        <f t="shared" si="327"/>
        <v>284.25</v>
      </c>
      <c r="M232" s="11">
        <v>1018</v>
      </c>
      <c r="N232" s="11">
        <f t="shared" si="332"/>
        <v>101800</v>
      </c>
      <c r="O232" s="11">
        <v>9.4999999999999998E-3</v>
      </c>
      <c r="P232" s="11">
        <v>0.12</v>
      </c>
      <c r="Q232" s="11">
        <v>86400</v>
      </c>
      <c r="R232" s="11">
        <f>((G232*O232*N232)/(J232*L232*P232*Q232))*10^6</f>
        <v>58363.65328828543</v>
      </c>
      <c r="S232" s="11">
        <f>((H232*O232*N232)/(J232*L232*P232*Q232))*10^6</f>
        <v>68431.507784899964</v>
      </c>
      <c r="T232" s="11">
        <f>((I232*O232*N232)/(J232*L232*P232*Q232))*10^6</f>
        <v>6.4076075071861993</v>
      </c>
      <c r="U232" s="33">
        <f t="shared" si="339"/>
        <v>0.93615299874409819</v>
      </c>
      <c r="V232" s="33">
        <f t="shared" si="340"/>
        <v>3.0116706576134473</v>
      </c>
      <c r="W232" s="11">
        <f t="shared" si="400"/>
        <v>28.084589962322944</v>
      </c>
      <c r="X232" s="11">
        <f t="shared" si="401"/>
        <v>90.350119728403413</v>
      </c>
      <c r="Y232" s="11">
        <v>399</v>
      </c>
      <c r="Z232" s="11">
        <f t="shared" si="341"/>
        <v>373.52504649889516</v>
      </c>
      <c r="AA232" s="11">
        <f t="shared" si="342"/>
        <v>1201.6565923877654</v>
      </c>
      <c r="AB232" s="11">
        <f t="shared" si="402"/>
        <v>11205.751394966856</v>
      </c>
      <c r="AC232" s="11">
        <f t="shared" si="403"/>
        <v>36049.697771632964</v>
      </c>
    </row>
    <row r="233" spans="1:29" s="11" customFormat="1" hidden="1" x14ac:dyDescent="0.25">
      <c r="A233" s="11" t="s">
        <v>1</v>
      </c>
      <c r="B233" s="11" t="s">
        <v>16</v>
      </c>
      <c r="C233" s="11" t="s">
        <v>8</v>
      </c>
      <c r="D233" s="11">
        <v>2.8479141000000001</v>
      </c>
      <c r="E233" s="11">
        <v>484.67829499999999</v>
      </c>
      <c r="F233" s="11">
        <v>0.54125000000000001</v>
      </c>
      <c r="J233" s="11">
        <v>8.3140000000000001</v>
      </c>
      <c r="K233" s="11">
        <v>12.8</v>
      </c>
      <c r="L233" s="11">
        <f t="shared" si="327"/>
        <v>285.95</v>
      </c>
      <c r="M233" s="11">
        <v>1032</v>
      </c>
      <c r="N233" s="11">
        <f t="shared" si="332"/>
        <v>103200</v>
      </c>
      <c r="O233" s="11">
        <v>9.4999999999999998E-3</v>
      </c>
      <c r="P233" s="11">
        <v>0.12</v>
      </c>
      <c r="Q233" s="11">
        <v>86400</v>
      </c>
      <c r="Y233" s="11">
        <v>16277</v>
      </c>
    </row>
    <row r="234" spans="1:29" s="11" customFormat="1" hidden="1" x14ac:dyDescent="0.25">
      <c r="A234" s="11" t="s">
        <v>3</v>
      </c>
      <c r="B234" s="11" t="s">
        <v>16</v>
      </c>
      <c r="C234" s="11" t="s">
        <v>8</v>
      </c>
      <c r="D234" s="11">
        <v>47.116418499999988</v>
      </c>
      <c r="E234" s="11">
        <v>2197.36976125</v>
      </c>
      <c r="F234" s="11">
        <v>0.49950000000000011</v>
      </c>
      <c r="G234" s="11">
        <f>D234-D233</f>
        <v>44.268504399999991</v>
      </c>
      <c r="H234" s="11">
        <f>E234-E233</f>
        <v>1712.6914662500001</v>
      </c>
      <c r="I234" s="11">
        <f t="shared" ref="I234" si="406">F234-F233</f>
        <v>-4.1749999999999898E-2</v>
      </c>
      <c r="J234" s="11">
        <v>8.3140000000000001</v>
      </c>
      <c r="K234" s="11">
        <v>12.8</v>
      </c>
      <c r="L234" s="11">
        <f t="shared" si="327"/>
        <v>285.95</v>
      </c>
      <c r="M234" s="11">
        <v>1032</v>
      </c>
      <c r="N234" s="11">
        <f t="shared" si="332"/>
        <v>103200</v>
      </c>
      <c r="O234" s="11">
        <v>9.4999999999999998E-3</v>
      </c>
      <c r="P234" s="11">
        <v>0.12</v>
      </c>
      <c r="Q234" s="11">
        <v>86400</v>
      </c>
      <c r="R234" s="11">
        <f>((G234*O234*N234)/(J234*L234*P234*Q234))*10^6</f>
        <v>1760.7716728206262</v>
      </c>
      <c r="S234" s="11">
        <f>((H234*O234*N234)/(J234*L234*P234*Q234))*10^6</f>
        <v>68121.990090422478</v>
      </c>
      <c r="T234" s="11">
        <f>((I234*O234*N234)/(J234*L234*P234*Q234))*10^6</f>
        <v>-1.660598620545694</v>
      </c>
      <c r="U234" s="11">
        <f t="shared" si="339"/>
        <v>2.8242777632042842E-2</v>
      </c>
      <c r="V234" s="11">
        <f t="shared" si="340"/>
        <v>2.9980487838794927</v>
      </c>
      <c r="W234" s="11">
        <f t="shared" ref="W234:W235" si="407">U234*30</f>
        <v>0.84728332896128522</v>
      </c>
      <c r="X234" s="11">
        <f t="shared" ref="X234:X235" si="408">V234*30</f>
        <v>89.941463516384786</v>
      </c>
      <c r="Y234" s="11">
        <v>16277</v>
      </c>
      <c r="Z234" s="11">
        <f t="shared" si="341"/>
        <v>459.70769151676132</v>
      </c>
      <c r="AA234" s="11">
        <f t="shared" si="342"/>
        <v>48799.240055206501</v>
      </c>
      <c r="AB234" s="11">
        <f t="shared" si="402"/>
        <v>13791.230745502839</v>
      </c>
      <c r="AC234" s="11">
        <f t="shared" si="403"/>
        <v>1463977.2016561951</v>
      </c>
    </row>
    <row r="235" spans="1:29" s="11" customFormat="1" x14ac:dyDescent="0.25">
      <c r="A235" s="11" t="s">
        <v>4</v>
      </c>
      <c r="B235" s="11" t="s">
        <v>16</v>
      </c>
      <c r="C235" s="11" t="s">
        <v>8</v>
      </c>
      <c r="D235" s="11">
        <v>270.33048586666672</v>
      </c>
      <c r="E235" s="11">
        <v>3106.2628275000002</v>
      </c>
      <c r="F235" s="11">
        <v>0.52734166666666671</v>
      </c>
      <c r="G235" s="11">
        <f t="shared" ref="G235" si="409">D235-D233</f>
        <v>267.48257176666669</v>
      </c>
      <c r="H235" s="11">
        <f t="shared" ref="H235:I235" si="410">E235-E233</f>
        <v>2621.5845325</v>
      </c>
      <c r="I235" s="11">
        <f t="shared" si="410"/>
        <v>-1.39083333333333E-2</v>
      </c>
      <c r="J235" s="11">
        <v>8.3140000000000001</v>
      </c>
      <c r="K235" s="11">
        <v>12.8</v>
      </c>
      <c r="L235" s="11">
        <f t="shared" si="327"/>
        <v>285.95</v>
      </c>
      <c r="M235" s="11">
        <v>1032</v>
      </c>
      <c r="N235" s="11">
        <f t="shared" si="332"/>
        <v>103200</v>
      </c>
      <c r="O235" s="11">
        <v>9.4999999999999998E-3</v>
      </c>
      <c r="P235" s="11">
        <v>0.12</v>
      </c>
      <c r="Q235" s="11">
        <v>86400</v>
      </c>
      <c r="R235" s="11">
        <f>((G235*O235*N235)/(J235*L235*P235*Q235))*10^6</f>
        <v>10639.07041187407</v>
      </c>
      <c r="S235" s="11">
        <f>((H235*O235*N235)/(J235*L235*P235*Q235))*10^6</f>
        <v>104273.04570810631</v>
      </c>
      <c r="T235" s="11">
        <f>((I235*O235*N235)/(J235*L235*P235*Q235))*10^6</f>
        <v>-0.55320141670474321</v>
      </c>
      <c r="U235" s="33">
        <f t="shared" si="339"/>
        <v>0.17065068940646008</v>
      </c>
      <c r="V235" s="33">
        <f t="shared" si="340"/>
        <v>4.5890567416137582</v>
      </c>
      <c r="W235" s="11">
        <f t="shared" si="407"/>
        <v>5.1195206821938024</v>
      </c>
      <c r="X235" s="11">
        <f t="shared" si="408"/>
        <v>137.67170224841274</v>
      </c>
      <c r="Y235" s="11">
        <v>16277</v>
      </c>
      <c r="Z235" s="11">
        <f t="shared" si="341"/>
        <v>2777.6812714689509</v>
      </c>
      <c r="AA235" s="11">
        <f t="shared" si="342"/>
        <v>74696.076583247137</v>
      </c>
      <c r="AB235" s="11">
        <f t="shared" si="402"/>
        <v>83330.438144068525</v>
      </c>
      <c r="AC235" s="11">
        <f t="shared" si="403"/>
        <v>2240882.2974974141</v>
      </c>
    </row>
    <row r="236" spans="1:29" s="11" customFormat="1" hidden="1" x14ac:dyDescent="0.25">
      <c r="A236" s="11" t="s">
        <v>1</v>
      </c>
      <c r="B236" s="11" t="s">
        <v>15</v>
      </c>
      <c r="C236" s="11" t="s">
        <v>8</v>
      </c>
      <c r="D236" s="11">
        <v>4.3891354000000007</v>
      </c>
      <c r="E236" s="11">
        <v>1119.886485</v>
      </c>
      <c r="F236" s="11">
        <v>0.44545000000000012</v>
      </c>
      <c r="J236" s="11">
        <v>8.3140000000000001</v>
      </c>
      <c r="K236" s="11">
        <v>12.8</v>
      </c>
      <c r="L236" s="11">
        <f t="shared" si="327"/>
        <v>285.95</v>
      </c>
      <c r="M236" s="11">
        <v>1032</v>
      </c>
      <c r="N236" s="11">
        <f t="shared" si="332"/>
        <v>103200</v>
      </c>
      <c r="O236" s="11">
        <v>9.4999999999999998E-3</v>
      </c>
      <c r="P236" s="11">
        <v>0.12</v>
      </c>
      <c r="Q236" s="11">
        <v>86400</v>
      </c>
      <c r="Y236" s="11">
        <v>9579</v>
      </c>
    </row>
    <row r="237" spans="1:29" s="11" customFormat="1" hidden="1" x14ac:dyDescent="0.25">
      <c r="A237" s="11" t="s">
        <v>3</v>
      </c>
      <c r="B237" s="11" t="s">
        <v>15</v>
      </c>
      <c r="C237" s="11" t="s">
        <v>8</v>
      </c>
      <c r="D237" s="11">
        <v>35.506067250000001</v>
      </c>
      <c r="E237" s="11">
        <v>4089.1228649999998</v>
      </c>
      <c r="F237" s="11">
        <v>0.96873750000000003</v>
      </c>
      <c r="G237" s="11">
        <f t="shared" ref="G237:H237" si="411">D237-D236</f>
        <v>31.11693185</v>
      </c>
      <c r="H237" s="11">
        <f t="shared" si="411"/>
        <v>2969.2363799999998</v>
      </c>
      <c r="I237" s="11">
        <f t="shared" ref="I237" si="412">F237-F236</f>
        <v>0.52328749999999991</v>
      </c>
      <c r="J237" s="11">
        <v>8.3140000000000001</v>
      </c>
      <c r="K237" s="11">
        <v>12.8</v>
      </c>
      <c r="L237" s="11">
        <f t="shared" si="327"/>
        <v>285.95</v>
      </c>
      <c r="M237" s="11">
        <v>1032</v>
      </c>
      <c r="N237" s="11">
        <f t="shared" si="332"/>
        <v>103200</v>
      </c>
      <c r="O237" s="11">
        <v>9.4999999999999998E-3</v>
      </c>
      <c r="P237" s="11">
        <v>0.12</v>
      </c>
      <c r="Q237" s="11">
        <v>86400</v>
      </c>
      <c r="R237" s="11">
        <f>((G237*O237*N237)/(J237*L237*P237*Q237))*10^6</f>
        <v>1237.670277981425</v>
      </c>
      <c r="S237" s="11">
        <f>((H237*O237*N237)/(J237*L237*P237*Q237))*10^6</f>
        <v>118100.83441202639</v>
      </c>
      <c r="T237" s="11">
        <f>((I237*O237*N237)/(J237*L237*P237*Q237))*10^6</f>
        <v>20.813664686198962</v>
      </c>
      <c r="U237" s="11">
        <f t="shared" si="339"/>
        <v>1.9852231258822055E-2</v>
      </c>
      <c r="V237" s="11">
        <f t="shared" si="340"/>
        <v>5.1976177224732814</v>
      </c>
      <c r="W237" s="11">
        <f t="shared" ref="W237:W238" si="413">U237*30</f>
        <v>0.59556693776466163</v>
      </c>
      <c r="X237" s="11">
        <f t="shared" ref="X237:X238" si="414">V237*30</f>
        <v>155.92853167419844</v>
      </c>
      <c r="Y237" s="11">
        <v>9579</v>
      </c>
      <c r="Z237" s="11">
        <f t="shared" si="341"/>
        <v>190.16452322825646</v>
      </c>
      <c r="AA237" s="11">
        <f t="shared" si="342"/>
        <v>49787.980163571563</v>
      </c>
      <c r="AB237" s="11">
        <f t="shared" si="402"/>
        <v>5704.9356968476941</v>
      </c>
      <c r="AC237" s="11">
        <f t="shared" si="403"/>
        <v>1493639.4049071469</v>
      </c>
    </row>
    <row r="238" spans="1:29" s="11" customFormat="1" x14ac:dyDescent="0.25">
      <c r="A238" s="11" t="s">
        <v>4</v>
      </c>
      <c r="B238" s="11" t="s">
        <v>15</v>
      </c>
      <c r="C238" s="11" t="s">
        <v>8</v>
      </c>
      <c r="D238" s="11">
        <v>224.6494135333333</v>
      </c>
      <c r="E238" s="11">
        <v>4071.8461416666669</v>
      </c>
      <c r="F238" s="11">
        <v>0.83005000000000007</v>
      </c>
      <c r="G238" s="11">
        <f t="shared" ref="G238" si="415">D238-D236</f>
        <v>220.26027813333332</v>
      </c>
      <c r="H238" s="11">
        <f t="shared" ref="H238:I238" si="416">E238-E236</f>
        <v>2951.9596566666669</v>
      </c>
      <c r="I238" s="11">
        <f t="shared" si="416"/>
        <v>0.38459999999999994</v>
      </c>
      <c r="J238" s="11">
        <v>8.3140000000000001</v>
      </c>
      <c r="K238" s="11">
        <v>12.8</v>
      </c>
      <c r="L238" s="11">
        <f t="shared" si="327"/>
        <v>285.95</v>
      </c>
      <c r="M238" s="11">
        <v>1032</v>
      </c>
      <c r="N238" s="11">
        <f t="shared" si="332"/>
        <v>103200</v>
      </c>
      <c r="O238" s="11">
        <v>9.4999999999999998E-3</v>
      </c>
      <c r="P238" s="11">
        <v>0.12</v>
      </c>
      <c r="Q238" s="11">
        <v>86400</v>
      </c>
      <c r="R238" s="11">
        <f>((G238*O238*N238)/(J238*L238*P238*Q238))*10^6</f>
        <v>8760.812312077247</v>
      </c>
      <c r="S238" s="11">
        <f>((H238*O238*N238)/(J238*L238*P238*Q238))*10^6</f>
        <v>117413.65589861604</v>
      </c>
      <c r="T238" s="11">
        <f>((I238*O238*N238)/(J238*L238*P238*Q238))*10^6</f>
        <v>15.297394717649709</v>
      </c>
      <c r="U238" s="33">
        <f t="shared" si="339"/>
        <v>0.14052342948571905</v>
      </c>
      <c r="V238" s="33">
        <f t="shared" si="340"/>
        <v>5.1673749960980917</v>
      </c>
      <c r="W238" s="11">
        <f t="shared" si="413"/>
        <v>4.2157028845715718</v>
      </c>
      <c r="X238" s="11">
        <f t="shared" si="414"/>
        <v>155.02124988294275</v>
      </c>
      <c r="Y238" s="11">
        <v>9579</v>
      </c>
      <c r="Z238" s="11">
        <f t="shared" si="341"/>
        <v>1346.0739310437027</v>
      </c>
      <c r="AA238" s="11">
        <f t="shared" si="342"/>
        <v>49498.285087623619</v>
      </c>
      <c r="AB238" s="11">
        <f t="shared" si="402"/>
        <v>40382.217931311083</v>
      </c>
      <c r="AC238" s="11">
        <f t="shared" si="403"/>
        <v>1484948.5526287085</v>
      </c>
    </row>
    <row r="239" spans="1:29" s="11" customFormat="1" hidden="1" x14ac:dyDescent="0.25">
      <c r="A239" s="11" t="s">
        <v>1</v>
      </c>
      <c r="B239" s="11" t="s">
        <v>13</v>
      </c>
      <c r="C239" s="11" t="s">
        <v>8</v>
      </c>
      <c r="D239" s="11">
        <v>1.7031293000000001</v>
      </c>
      <c r="E239" s="11">
        <v>522.37982750000003</v>
      </c>
      <c r="F239" s="11">
        <v>0.122575</v>
      </c>
      <c r="J239" s="11">
        <v>8.3140000000000001</v>
      </c>
      <c r="K239" s="11">
        <v>12.8</v>
      </c>
      <c r="L239" s="11">
        <f t="shared" si="327"/>
        <v>285.95</v>
      </c>
      <c r="M239" s="11">
        <v>1049</v>
      </c>
      <c r="N239" s="11">
        <f t="shared" si="332"/>
        <v>104900</v>
      </c>
      <c r="O239" s="11">
        <v>9.4999999999999998E-3</v>
      </c>
      <c r="P239" s="11">
        <v>0.12</v>
      </c>
      <c r="Q239" s="11">
        <v>86400</v>
      </c>
      <c r="Y239" s="11">
        <v>457</v>
      </c>
    </row>
    <row r="240" spans="1:29" s="11" customFormat="1" hidden="1" x14ac:dyDescent="0.25">
      <c r="A240" s="11" t="s">
        <v>3</v>
      </c>
      <c r="B240" s="11" t="s">
        <v>13</v>
      </c>
      <c r="C240" s="11" t="s">
        <v>8</v>
      </c>
      <c r="D240" s="11">
        <v>22.978911950000001</v>
      </c>
      <c r="E240" s="11">
        <v>5602.1075362499996</v>
      </c>
      <c r="F240" s="11">
        <v>1.8368625000000001</v>
      </c>
      <c r="G240" s="11">
        <f t="shared" ref="G240:H240" si="417">D240-D239</f>
        <v>21.27578265</v>
      </c>
      <c r="H240" s="11">
        <f t="shared" si="417"/>
        <v>5079.7277087499997</v>
      </c>
      <c r="I240" s="11">
        <f t="shared" ref="I240" si="418">F240-F239</f>
        <v>1.7142875</v>
      </c>
      <c r="J240" s="11">
        <v>8.3140000000000001</v>
      </c>
      <c r="K240" s="11">
        <v>12.8</v>
      </c>
      <c r="L240" s="11">
        <f t="shared" si="327"/>
        <v>285.95</v>
      </c>
      <c r="M240" s="11">
        <v>1049</v>
      </c>
      <c r="N240" s="11">
        <f t="shared" si="332"/>
        <v>104900</v>
      </c>
      <c r="O240" s="11">
        <v>9.4999999999999998E-3</v>
      </c>
      <c r="P240" s="11">
        <v>0.12</v>
      </c>
      <c r="Q240" s="11">
        <v>86400</v>
      </c>
      <c r="R240" s="11">
        <f>((G240*O240*N240)/(J240*L240*P240*Q240))*10^6</f>
        <v>860.1803729815133</v>
      </c>
      <c r="S240" s="11">
        <f>((H240*O240*N240)/(J240*L240*P240*Q240))*10^6</f>
        <v>205373.50597333265</v>
      </c>
      <c r="T240" s="11">
        <f>((I240*O240*N240)/(J240*L240*P240*Q240))*10^6</f>
        <v>69.308682336419039</v>
      </c>
      <c r="U240" s="11">
        <f t="shared" si="339"/>
        <v>1.3797293182623472E-2</v>
      </c>
      <c r="V240" s="11">
        <f t="shared" si="340"/>
        <v>9.038487997886369</v>
      </c>
      <c r="W240" s="11">
        <f t="shared" ref="W240:W241" si="419">U240*30</f>
        <v>0.41391879547870419</v>
      </c>
      <c r="X240" s="11">
        <f t="shared" ref="X240:X241" si="420">V240*30</f>
        <v>271.15463993659108</v>
      </c>
      <c r="Y240" s="11">
        <v>457</v>
      </c>
      <c r="Z240" s="11">
        <f t="shared" si="341"/>
        <v>6.3053629844589265</v>
      </c>
      <c r="AA240" s="11">
        <f t="shared" si="342"/>
        <v>4130.5890150340711</v>
      </c>
      <c r="AB240" s="11">
        <f t="shared" si="402"/>
        <v>189.1608895337678</v>
      </c>
      <c r="AC240" s="11">
        <f t="shared" si="403"/>
        <v>123917.67045102213</v>
      </c>
    </row>
    <row r="241" spans="1:29" s="11" customFormat="1" x14ac:dyDescent="0.25">
      <c r="A241" s="11" t="s">
        <v>4</v>
      </c>
      <c r="B241" s="11" t="s">
        <v>13</v>
      </c>
      <c r="C241" s="11" t="s">
        <v>8</v>
      </c>
      <c r="D241" s="11">
        <v>80.182397266666669</v>
      </c>
      <c r="E241" s="11">
        <v>5263.9780949999986</v>
      </c>
      <c r="F241" s="11">
        <v>1.0765666666666669</v>
      </c>
      <c r="G241" s="11">
        <f t="shared" ref="G241" si="421">D241-D239</f>
        <v>78.479267966666669</v>
      </c>
      <c r="H241" s="11">
        <f t="shared" ref="H241:I241" si="422">E241-E239</f>
        <v>4741.5982674999987</v>
      </c>
      <c r="I241" s="11">
        <f t="shared" si="422"/>
        <v>0.9539916666666669</v>
      </c>
      <c r="J241" s="11">
        <v>8.3140000000000001</v>
      </c>
      <c r="K241" s="11">
        <v>12.8</v>
      </c>
      <c r="L241" s="11">
        <f t="shared" si="327"/>
        <v>285.95</v>
      </c>
      <c r="M241" s="11">
        <v>1049</v>
      </c>
      <c r="N241" s="11">
        <f t="shared" si="332"/>
        <v>104900</v>
      </c>
      <c r="O241" s="11">
        <v>9.4999999999999998E-3</v>
      </c>
      <c r="P241" s="11">
        <v>0.12</v>
      </c>
      <c r="Q241" s="11">
        <v>86400</v>
      </c>
      <c r="R241" s="11">
        <f>((G241*O241*N241)/(J241*L241*P241*Q241))*10^6</f>
        <v>3172.9185760827208</v>
      </c>
      <c r="S241" s="11">
        <f>((H241*O241*N241)/(J241*L241*P241*Q241))*10^6</f>
        <v>191702.92502807861</v>
      </c>
      <c r="T241" s="11">
        <f>((I241*O241*N241)/(J241*L241*P241*Q241))*10^6</f>
        <v>38.569904626027423</v>
      </c>
      <c r="U241" s="33">
        <f t="shared" si="339"/>
        <v>5.0893613960366839E-2</v>
      </c>
      <c r="V241" s="33">
        <f t="shared" si="340"/>
        <v>8.4368457304857376</v>
      </c>
      <c r="W241" s="11">
        <f t="shared" si="419"/>
        <v>1.5268084188110052</v>
      </c>
      <c r="X241" s="11">
        <f t="shared" si="420"/>
        <v>253.10537191457212</v>
      </c>
      <c r="Y241" s="11">
        <v>457</v>
      </c>
      <c r="Z241" s="11">
        <f t="shared" si="341"/>
        <v>23.258381579887644</v>
      </c>
      <c r="AA241" s="11">
        <f t="shared" si="342"/>
        <v>3855.6384988319819</v>
      </c>
      <c r="AB241" s="11">
        <f t="shared" si="402"/>
        <v>697.75144739662926</v>
      </c>
      <c r="AC241" s="11">
        <f t="shared" si="403"/>
        <v>115669.15496495945</v>
      </c>
    </row>
    <row r="242" spans="1:29" s="11" customFormat="1" hidden="1" x14ac:dyDescent="0.25">
      <c r="A242" s="11" t="s">
        <v>1</v>
      </c>
      <c r="B242" s="11" t="s">
        <v>26</v>
      </c>
      <c r="C242" s="11" t="s">
        <v>8</v>
      </c>
      <c r="D242" s="11">
        <v>1.8997999000000001</v>
      </c>
      <c r="E242" s="11">
        <v>1246.95913</v>
      </c>
      <c r="F242" s="11">
        <v>0.128275</v>
      </c>
      <c r="J242" s="11">
        <v>8.3140000000000001</v>
      </c>
      <c r="K242" s="11">
        <v>12.8</v>
      </c>
      <c r="L242" s="11">
        <f t="shared" si="327"/>
        <v>285.95</v>
      </c>
      <c r="M242" s="11">
        <v>1049</v>
      </c>
      <c r="N242" s="11">
        <f t="shared" si="332"/>
        <v>104900</v>
      </c>
      <c r="O242" s="11">
        <v>9.4999999999999998E-3</v>
      </c>
      <c r="P242" s="11">
        <v>0.12</v>
      </c>
      <c r="Q242" s="11">
        <v>86400</v>
      </c>
      <c r="Y242" s="11">
        <v>1036</v>
      </c>
    </row>
    <row r="243" spans="1:29" s="11" customFormat="1" hidden="1" x14ac:dyDescent="0.25">
      <c r="A243" s="11" t="s">
        <v>3</v>
      </c>
      <c r="B243" s="11" t="s">
        <v>26</v>
      </c>
      <c r="C243" s="11" t="s">
        <v>8</v>
      </c>
      <c r="D243" s="11">
        <v>309.40356889999998</v>
      </c>
      <c r="E243" s="11">
        <v>3676.8302600000002</v>
      </c>
      <c r="F243" s="11">
        <v>0.24665000000000001</v>
      </c>
      <c r="G243" s="11">
        <f t="shared" ref="G243:H243" si="423">D243-D242</f>
        <v>307.50376899999998</v>
      </c>
      <c r="H243" s="11">
        <f t="shared" si="423"/>
        <v>2429.8711300000004</v>
      </c>
      <c r="I243" s="11">
        <f t="shared" ref="I243" si="424">F243-F242</f>
        <v>0.11837500000000001</v>
      </c>
      <c r="J243" s="11">
        <v>8.3140000000000001</v>
      </c>
      <c r="K243" s="11">
        <v>12.8</v>
      </c>
      <c r="L243" s="11">
        <f t="shared" si="327"/>
        <v>285.95</v>
      </c>
      <c r="M243" s="11">
        <v>1049</v>
      </c>
      <c r="N243" s="11">
        <f t="shared" si="332"/>
        <v>104900</v>
      </c>
      <c r="O243" s="11">
        <v>9.4999999999999998E-3</v>
      </c>
      <c r="P243" s="11">
        <v>0.12</v>
      </c>
      <c r="Q243" s="11">
        <v>86400</v>
      </c>
      <c r="R243" s="11">
        <f>((G243*O243*N243)/(J243*L243*P243*Q243))*10^6</f>
        <v>12432.384324608667</v>
      </c>
      <c r="S243" s="11">
        <f>((H243*O243*N243)/(J243*L243*P243*Q243))*10^6</f>
        <v>98239.74465636925</v>
      </c>
      <c r="T243" s="11">
        <f>((I243*O243*N243)/(J243*L243*P243*Q243))*10^6</f>
        <v>4.7859039231013503</v>
      </c>
      <c r="U243" s="11">
        <f t="shared" si="339"/>
        <v>0.199415444566723</v>
      </c>
      <c r="V243" s="11">
        <f t="shared" si="340"/>
        <v>4.3235311623268098</v>
      </c>
      <c r="W243" s="11">
        <f t="shared" ref="W243:W244" si="425">U243*30</f>
        <v>5.9824633370016898</v>
      </c>
      <c r="X243" s="11">
        <f t="shared" ref="X243:X244" si="426">V243*30</f>
        <v>129.70593486980428</v>
      </c>
      <c r="Y243" s="11">
        <v>1036</v>
      </c>
      <c r="Z243" s="11">
        <f t="shared" si="341"/>
        <v>206.59440057112502</v>
      </c>
      <c r="AA243" s="11">
        <f t="shared" si="342"/>
        <v>4479.1782841705754</v>
      </c>
      <c r="AB243" s="11">
        <f t="shared" si="402"/>
        <v>6197.8320171337509</v>
      </c>
      <c r="AC243" s="11">
        <f t="shared" si="403"/>
        <v>134375.34852511727</v>
      </c>
    </row>
    <row r="244" spans="1:29" s="11" customFormat="1" x14ac:dyDescent="0.25">
      <c r="A244" s="11" t="s">
        <v>4</v>
      </c>
      <c r="B244" s="11" t="s">
        <v>26</v>
      </c>
      <c r="C244" s="11" t="s">
        <v>8</v>
      </c>
      <c r="D244" s="11">
        <v>276.29862109999999</v>
      </c>
      <c r="E244" s="11">
        <v>3011.7045233333329</v>
      </c>
      <c r="F244" s="11">
        <v>0.21934166666666671</v>
      </c>
      <c r="G244" s="11">
        <f t="shared" ref="G244" si="427">D244-D242</f>
        <v>274.39882119999999</v>
      </c>
      <c r="H244" s="11">
        <f t="shared" ref="H244:I244" si="428">E244-E242</f>
        <v>1764.7453933333329</v>
      </c>
      <c r="I244" s="11">
        <f t="shared" si="428"/>
        <v>9.1066666666666712E-2</v>
      </c>
      <c r="J244" s="11">
        <v>8.3140000000000001</v>
      </c>
      <c r="K244" s="11">
        <v>12.8</v>
      </c>
      <c r="L244" s="11">
        <f t="shared" si="327"/>
        <v>285.95</v>
      </c>
      <c r="M244" s="11">
        <v>1049</v>
      </c>
      <c r="N244" s="11">
        <f t="shared" si="332"/>
        <v>104900</v>
      </c>
      <c r="O244" s="11">
        <v>9.4999999999999998E-3</v>
      </c>
      <c r="P244" s="11">
        <v>0.12</v>
      </c>
      <c r="Q244" s="11">
        <v>86400</v>
      </c>
      <c r="R244" s="11">
        <f>((G244*O244*N244)/(J244*L244*P244*Q244))*10^6</f>
        <v>11093.950537490737</v>
      </c>
      <c r="S244" s="11">
        <f>((H244*O244*N244)/(J244*L244*P244*Q244))*10^6</f>
        <v>71348.696103307564</v>
      </c>
      <c r="T244" s="11">
        <f>((I244*O244*N244)/(J244*L244*P244*Q244))*10^6</f>
        <v>3.6818273897677982</v>
      </c>
      <c r="U244" s="33">
        <f t="shared" si="339"/>
        <v>0.1779469666213514</v>
      </c>
      <c r="V244" s="33">
        <f t="shared" si="340"/>
        <v>3.1400561155065656</v>
      </c>
      <c r="W244" s="11">
        <f t="shared" si="425"/>
        <v>5.3384089986405421</v>
      </c>
      <c r="X244" s="11">
        <f t="shared" si="426"/>
        <v>94.201683465196965</v>
      </c>
      <c r="Y244" s="11">
        <v>1036</v>
      </c>
      <c r="Z244" s="11">
        <f t="shared" si="341"/>
        <v>184.35305741972005</v>
      </c>
      <c r="AA244" s="11">
        <f t="shared" si="342"/>
        <v>3253.0981356648022</v>
      </c>
      <c r="AB244" s="11">
        <f t="shared" si="402"/>
        <v>5530.591722591601</v>
      </c>
      <c r="AC244" s="11">
        <f t="shared" si="403"/>
        <v>97592.94406994406</v>
      </c>
    </row>
    <row r="245" spans="1:29" s="11" customFormat="1" hidden="1" x14ac:dyDescent="0.25">
      <c r="A245" s="11" t="s">
        <v>1</v>
      </c>
      <c r="B245" s="11" t="s">
        <v>14</v>
      </c>
      <c r="C245" s="11" t="s">
        <v>8</v>
      </c>
      <c r="D245" s="11">
        <v>2.5493367</v>
      </c>
      <c r="E245" s="11">
        <v>601.51787249999995</v>
      </c>
      <c r="F245" s="11">
        <v>0.484375</v>
      </c>
      <c r="J245" s="11">
        <v>8.3140000000000001</v>
      </c>
      <c r="K245" s="11">
        <v>12.8</v>
      </c>
      <c r="L245" s="11">
        <f t="shared" si="327"/>
        <v>285.95</v>
      </c>
      <c r="M245" s="11">
        <v>1032</v>
      </c>
      <c r="N245" s="11">
        <f t="shared" si="332"/>
        <v>103200</v>
      </c>
      <c r="O245" s="11">
        <v>9.4999999999999998E-3</v>
      </c>
      <c r="P245" s="11">
        <v>0.12</v>
      </c>
      <c r="Q245" s="11">
        <v>86400</v>
      </c>
      <c r="Y245" s="11">
        <v>14169</v>
      </c>
    </row>
    <row r="246" spans="1:29" s="11" customFormat="1" hidden="1" x14ac:dyDescent="0.25">
      <c r="A246" s="11" t="s">
        <v>3</v>
      </c>
      <c r="B246" s="11" t="s">
        <v>14</v>
      </c>
      <c r="C246" s="11" t="s">
        <v>8</v>
      </c>
      <c r="D246" s="11">
        <v>575.21102780000001</v>
      </c>
      <c r="E246" s="11">
        <v>3553.9700724999998</v>
      </c>
      <c r="F246" s="11">
        <v>0.35452499999999998</v>
      </c>
      <c r="G246" s="11">
        <f>D246-D245</f>
        <v>572.66169109999998</v>
      </c>
      <c r="H246" s="11">
        <f t="shared" ref="H246" si="429">E246-E245</f>
        <v>2952.4521999999997</v>
      </c>
      <c r="I246" s="11">
        <f t="shared" ref="I246" si="430">F246-F245</f>
        <v>-0.12985000000000002</v>
      </c>
      <c r="J246" s="11">
        <v>8.3140000000000001</v>
      </c>
      <c r="K246" s="11">
        <v>12.8</v>
      </c>
      <c r="L246" s="11">
        <f t="shared" si="327"/>
        <v>285.95</v>
      </c>
      <c r="M246" s="11">
        <v>1032</v>
      </c>
      <c r="N246" s="11">
        <f t="shared" si="332"/>
        <v>103200</v>
      </c>
      <c r="O246" s="11">
        <v>9.4999999999999998E-3</v>
      </c>
      <c r="P246" s="11">
        <v>0.12</v>
      </c>
      <c r="Q246" s="11">
        <v>86400</v>
      </c>
      <c r="R246" s="11">
        <f>((G246*O246*N246)/(J246*L246*P246*Q246))*10^6</f>
        <v>22777.514114491652</v>
      </c>
      <c r="S246" s="11">
        <f>((H246*O246*N246)/(J246*L246*P246*Q246))*10^6</f>
        <v>117433.24671969128</v>
      </c>
      <c r="T246" s="11">
        <f>((I246*O246*N246)/(J246*L246*P246*Q246))*10^6</f>
        <v>-5.1647600210265612</v>
      </c>
      <c r="U246" s="11">
        <f t="shared" si="339"/>
        <v>0.36535132639644607</v>
      </c>
      <c r="V246" s="11">
        <f t="shared" si="340"/>
        <v>5.1682371881336122</v>
      </c>
      <c r="W246" s="11">
        <f t="shared" ref="W246:W247" si="431">U246*30</f>
        <v>10.960539791893382</v>
      </c>
      <c r="X246" s="11">
        <f t="shared" ref="X246:X247" si="432">V246*30</f>
        <v>155.04711564400836</v>
      </c>
      <c r="Y246" s="11">
        <v>14169</v>
      </c>
      <c r="Z246" s="11">
        <f>U246*Y246</f>
        <v>5176.6629437112442</v>
      </c>
      <c r="AA246" s="11">
        <f>V246*Y246</f>
        <v>73228.752718665157</v>
      </c>
      <c r="AB246" s="11">
        <f t="shared" si="402"/>
        <v>155299.88831133733</v>
      </c>
      <c r="AC246" s="11">
        <f t="shared" si="403"/>
        <v>2196862.5815599547</v>
      </c>
    </row>
    <row r="247" spans="1:29" s="11" customFormat="1" x14ac:dyDescent="0.25">
      <c r="A247" s="11" t="s">
        <v>4</v>
      </c>
      <c r="B247" s="11" t="s">
        <v>14</v>
      </c>
      <c r="C247" s="11" t="s">
        <v>8</v>
      </c>
      <c r="D247" s="11">
        <v>676.91583963333301</v>
      </c>
      <c r="E247" s="11">
        <v>3583.0647216666662</v>
      </c>
      <c r="F247" s="11">
        <v>0.40130833333333338</v>
      </c>
      <c r="G247" s="11">
        <f t="shared" ref="G247" si="433">D247-D245</f>
        <v>674.36650293333298</v>
      </c>
      <c r="H247" s="11">
        <f t="shared" ref="H247:I247" si="434">E247-E245</f>
        <v>2981.5468491666661</v>
      </c>
      <c r="I247" s="11">
        <f t="shared" si="434"/>
        <v>-8.3066666666666622E-2</v>
      </c>
      <c r="J247" s="11">
        <v>8.3140000000000001</v>
      </c>
      <c r="K247" s="11">
        <v>12.8</v>
      </c>
      <c r="L247" s="11">
        <f t="shared" si="327"/>
        <v>285.95</v>
      </c>
      <c r="M247" s="11">
        <v>1032</v>
      </c>
      <c r="N247" s="11">
        <f t="shared" si="332"/>
        <v>103200</v>
      </c>
      <c r="O247" s="11">
        <v>9.4999999999999998E-3</v>
      </c>
      <c r="P247" s="11">
        <v>0.12</v>
      </c>
      <c r="Q247" s="11">
        <v>86400</v>
      </c>
      <c r="R247" s="11">
        <f>((G247*O247*N247)/(J247*L247*P247*Q247))*10^6</f>
        <v>26822.804419480697</v>
      </c>
      <c r="S247" s="11">
        <f>((H247*O247*N247)/(J247*L247*P247*Q247))*10^6</f>
        <v>118590.4810734979</v>
      </c>
      <c r="T247" s="11">
        <f>((I247*O247*N247)/(J247*L247*P247*Q247))*10^6</f>
        <v>-3.3039614869460094</v>
      </c>
      <c r="U247" s="33">
        <f t="shared" si="339"/>
        <v>0.43023778288847031</v>
      </c>
      <c r="V247" s="33">
        <f t="shared" si="340"/>
        <v>5.2191670720446419</v>
      </c>
      <c r="W247" s="11">
        <f t="shared" si="431"/>
        <v>12.907133486654109</v>
      </c>
      <c r="X247" s="11">
        <f t="shared" si="432"/>
        <v>156.57501216133926</v>
      </c>
      <c r="Y247" s="11">
        <v>14169</v>
      </c>
      <c r="Z247" s="11">
        <f t="shared" si="341"/>
        <v>6096.0391457467358</v>
      </c>
      <c r="AA247" s="11">
        <f t="shared" si="342"/>
        <v>73950.378243800529</v>
      </c>
      <c r="AB247" s="11">
        <f t="shared" si="402"/>
        <v>182881.17437240208</v>
      </c>
      <c r="AC247" s="11">
        <f t="shared" si="403"/>
        <v>2218511.347314016</v>
      </c>
    </row>
    <row r="248" spans="1:29" x14ac:dyDescent="0.25">
      <c r="L248"/>
      <c r="N248"/>
    </row>
    <row r="249" spans="1:29" x14ac:dyDescent="0.25">
      <c r="L249"/>
      <c r="N249"/>
    </row>
    <row r="250" spans="1:29" x14ac:dyDescent="0.25">
      <c r="L250"/>
      <c r="N250"/>
    </row>
    <row r="251" spans="1:29" x14ac:dyDescent="0.25">
      <c r="L251"/>
      <c r="N251"/>
    </row>
    <row r="252" spans="1:29" x14ac:dyDescent="0.25">
      <c r="L252"/>
      <c r="N252"/>
    </row>
    <row r="253" spans="1:29" x14ac:dyDescent="0.25">
      <c r="L253"/>
      <c r="N253"/>
    </row>
    <row r="254" spans="1:29" x14ac:dyDescent="0.25">
      <c r="L254"/>
      <c r="N254"/>
    </row>
    <row r="255" spans="1:29" x14ac:dyDescent="0.25">
      <c r="L255"/>
      <c r="N255"/>
    </row>
    <row r="256" spans="1:29" x14ac:dyDescent="0.25">
      <c r="L256"/>
      <c r="N256"/>
    </row>
    <row r="257" spans="12:14" x14ac:dyDescent="0.25">
      <c r="L257"/>
      <c r="N257"/>
    </row>
    <row r="258" spans="12:14" x14ac:dyDescent="0.25">
      <c r="L258"/>
      <c r="N258"/>
    </row>
    <row r="259" spans="12:14" x14ac:dyDescent="0.25">
      <c r="L259"/>
      <c r="N259"/>
    </row>
    <row r="260" spans="12:14" x14ac:dyDescent="0.25">
      <c r="L260"/>
      <c r="N260"/>
    </row>
    <row r="261" spans="12:14" x14ac:dyDescent="0.25">
      <c r="L261"/>
      <c r="N261"/>
    </row>
    <row r="262" spans="12:14" x14ac:dyDescent="0.25">
      <c r="L262"/>
      <c r="N262"/>
    </row>
    <row r="263" spans="12:14" x14ac:dyDescent="0.25">
      <c r="L263"/>
      <c r="N263"/>
    </row>
    <row r="264" spans="12:14" x14ac:dyDescent="0.25">
      <c r="L264"/>
      <c r="N264"/>
    </row>
    <row r="265" spans="12:14" x14ac:dyDescent="0.25">
      <c r="L265"/>
      <c r="N265"/>
    </row>
    <row r="266" spans="12:14" x14ac:dyDescent="0.25">
      <c r="L266"/>
      <c r="N266"/>
    </row>
    <row r="267" spans="12:14" x14ac:dyDescent="0.25">
      <c r="L267"/>
      <c r="N267"/>
    </row>
    <row r="268" spans="12:14" x14ac:dyDescent="0.25">
      <c r="L268"/>
      <c r="N268"/>
    </row>
    <row r="269" spans="12:14" x14ac:dyDescent="0.25">
      <c r="L269"/>
      <c r="N269"/>
    </row>
    <row r="270" spans="12:14" x14ac:dyDescent="0.25">
      <c r="L270"/>
      <c r="N270"/>
    </row>
    <row r="271" spans="12:14" x14ac:dyDescent="0.25">
      <c r="L271"/>
      <c r="N271"/>
    </row>
    <row r="272" spans="12:14" x14ac:dyDescent="0.25">
      <c r="L272"/>
      <c r="N272"/>
    </row>
    <row r="273" spans="12:14" x14ac:dyDescent="0.25">
      <c r="L273"/>
      <c r="N273"/>
    </row>
    <row r="274" spans="12:14" x14ac:dyDescent="0.25">
      <c r="L274"/>
      <c r="N274"/>
    </row>
    <row r="275" spans="12:14" x14ac:dyDescent="0.25">
      <c r="L275"/>
      <c r="N275"/>
    </row>
    <row r="276" spans="12:14" x14ac:dyDescent="0.25">
      <c r="L276"/>
      <c r="N276"/>
    </row>
    <row r="277" spans="12:14" x14ac:dyDescent="0.25">
      <c r="L277"/>
      <c r="N277"/>
    </row>
    <row r="278" spans="12:14" x14ac:dyDescent="0.25">
      <c r="L278"/>
      <c r="N278"/>
    </row>
    <row r="279" spans="12:14" x14ac:dyDescent="0.25">
      <c r="L279"/>
      <c r="N279"/>
    </row>
    <row r="280" spans="12:14" x14ac:dyDescent="0.25">
      <c r="L280"/>
      <c r="N280"/>
    </row>
    <row r="281" spans="12:14" x14ac:dyDescent="0.25">
      <c r="L281"/>
      <c r="N281"/>
    </row>
    <row r="282" spans="12:14" x14ac:dyDescent="0.25">
      <c r="L282"/>
      <c r="N282"/>
    </row>
    <row r="283" spans="12:14" x14ac:dyDescent="0.25">
      <c r="L283"/>
      <c r="N283"/>
    </row>
    <row r="284" spans="12:14" x14ac:dyDescent="0.25">
      <c r="L284"/>
      <c r="N284"/>
    </row>
    <row r="285" spans="12:14" x14ac:dyDescent="0.25">
      <c r="L285"/>
      <c r="N285"/>
    </row>
    <row r="286" spans="12:14" x14ac:dyDescent="0.25">
      <c r="L286"/>
      <c r="N286"/>
    </row>
    <row r="287" spans="12:14" x14ac:dyDescent="0.25">
      <c r="L287"/>
      <c r="N287"/>
    </row>
    <row r="288" spans="12:14" x14ac:dyDescent="0.25">
      <c r="L288"/>
      <c r="N288"/>
    </row>
    <row r="289" spans="12:14" x14ac:dyDescent="0.25">
      <c r="L289"/>
      <c r="N289"/>
    </row>
    <row r="290" spans="12:14" x14ac:dyDescent="0.25">
      <c r="L290"/>
      <c r="N290"/>
    </row>
    <row r="291" spans="12:14" x14ac:dyDescent="0.25">
      <c r="L291"/>
      <c r="N291"/>
    </row>
    <row r="292" spans="12:14" x14ac:dyDescent="0.25">
      <c r="L292"/>
      <c r="N292"/>
    </row>
    <row r="293" spans="12:14" x14ac:dyDescent="0.25">
      <c r="L293"/>
      <c r="N293"/>
    </row>
    <row r="294" spans="12:14" x14ac:dyDescent="0.25">
      <c r="L294"/>
      <c r="N294"/>
    </row>
    <row r="295" spans="12:14" x14ac:dyDescent="0.25">
      <c r="L295"/>
      <c r="N295"/>
    </row>
    <row r="296" spans="12:14" x14ac:dyDescent="0.25">
      <c r="L296"/>
      <c r="N296"/>
    </row>
    <row r="297" spans="12:14" x14ac:dyDescent="0.25">
      <c r="L297"/>
      <c r="N297"/>
    </row>
    <row r="298" spans="12:14" x14ac:dyDescent="0.25">
      <c r="L298"/>
      <c r="N298"/>
    </row>
    <row r="299" spans="12:14" x14ac:dyDescent="0.25">
      <c r="L299"/>
      <c r="N299"/>
    </row>
    <row r="300" spans="12:14" x14ac:dyDescent="0.25">
      <c r="L300"/>
      <c r="N300"/>
    </row>
    <row r="301" spans="12:14" x14ac:dyDescent="0.25">
      <c r="L301"/>
      <c r="N301"/>
    </row>
    <row r="302" spans="12:14" x14ac:dyDescent="0.25">
      <c r="L302"/>
      <c r="N302"/>
    </row>
    <row r="303" spans="12:14" x14ac:dyDescent="0.25">
      <c r="L303"/>
      <c r="N303"/>
    </row>
    <row r="304" spans="12:14" x14ac:dyDescent="0.25">
      <c r="L304"/>
      <c r="N304"/>
    </row>
    <row r="305" spans="12:14" x14ac:dyDescent="0.25">
      <c r="L305"/>
      <c r="N305"/>
    </row>
    <row r="306" spans="12:14" x14ac:dyDescent="0.25">
      <c r="L306"/>
      <c r="N306"/>
    </row>
    <row r="307" spans="12:14" x14ac:dyDescent="0.25">
      <c r="L307"/>
      <c r="N307"/>
    </row>
    <row r="308" spans="12:14" x14ac:dyDescent="0.25">
      <c r="L308"/>
      <c r="N308"/>
    </row>
    <row r="309" spans="12:14" x14ac:dyDescent="0.25">
      <c r="L309"/>
      <c r="N309"/>
    </row>
    <row r="310" spans="12:14" x14ac:dyDescent="0.25">
      <c r="L310"/>
      <c r="N310"/>
    </row>
    <row r="311" spans="12:14" x14ac:dyDescent="0.25">
      <c r="L311"/>
      <c r="N311"/>
    </row>
    <row r="312" spans="12:14" x14ac:dyDescent="0.25">
      <c r="L312"/>
      <c r="N312"/>
    </row>
    <row r="313" spans="12:14" x14ac:dyDescent="0.25">
      <c r="L313"/>
      <c r="N313"/>
    </row>
    <row r="314" spans="12:14" x14ac:dyDescent="0.25">
      <c r="L314"/>
      <c r="N314"/>
    </row>
    <row r="315" spans="12:14" x14ac:dyDescent="0.25">
      <c r="L315"/>
      <c r="N315"/>
    </row>
    <row r="316" spans="12:14" x14ac:dyDescent="0.25">
      <c r="L316"/>
      <c r="N316"/>
    </row>
    <row r="317" spans="12:14" x14ac:dyDescent="0.25">
      <c r="L317"/>
      <c r="N317"/>
    </row>
    <row r="318" spans="12:14" x14ac:dyDescent="0.25">
      <c r="L318"/>
      <c r="N318"/>
    </row>
    <row r="319" spans="12:14" x14ac:dyDescent="0.25">
      <c r="L319"/>
      <c r="N319"/>
    </row>
    <row r="320" spans="12:14" x14ac:dyDescent="0.25">
      <c r="L320"/>
      <c r="N320"/>
    </row>
    <row r="321" spans="12:14" x14ac:dyDescent="0.25">
      <c r="L321"/>
      <c r="N321"/>
    </row>
    <row r="322" spans="12:14" x14ac:dyDescent="0.25">
      <c r="L322"/>
      <c r="N322"/>
    </row>
    <row r="323" spans="12:14" x14ac:dyDescent="0.25">
      <c r="L323"/>
      <c r="N323"/>
    </row>
    <row r="324" spans="12:14" x14ac:dyDescent="0.25">
      <c r="L324"/>
      <c r="N324"/>
    </row>
    <row r="325" spans="12:14" x14ac:dyDescent="0.25">
      <c r="L325"/>
      <c r="N325"/>
    </row>
    <row r="326" spans="12:14" x14ac:dyDescent="0.25">
      <c r="L326"/>
      <c r="N326"/>
    </row>
    <row r="327" spans="12:14" x14ac:dyDescent="0.25">
      <c r="L327"/>
      <c r="N327"/>
    </row>
    <row r="328" spans="12:14" x14ac:dyDescent="0.25">
      <c r="L328"/>
      <c r="N328"/>
    </row>
    <row r="329" spans="12:14" x14ac:dyDescent="0.25">
      <c r="L329"/>
      <c r="N329"/>
    </row>
    <row r="330" spans="12:14" x14ac:dyDescent="0.25">
      <c r="L330"/>
      <c r="N330"/>
    </row>
    <row r="331" spans="12:14" x14ac:dyDescent="0.25">
      <c r="L331"/>
      <c r="N331"/>
    </row>
    <row r="332" spans="12:14" x14ac:dyDescent="0.25">
      <c r="L332"/>
      <c r="N332"/>
    </row>
    <row r="333" spans="12:14" x14ac:dyDescent="0.25">
      <c r="L333"/>
      <c r="N333"/>
    </row>
    <row r="334" spans="12:14" x14ac:dyDescent="0.25">
      <c r="L334"/>
      <c r="N334"/>
    </row>
    <row r="335" spans="12:14" x14ac:dyDescent="0.25">
      <c r="L335"/>
      <c r="N335"/>
    </row>
    <row r="336" spans="12:14" x14ac:dyDescent="0.25">
      <c r="L336"/>
      <c r="N336"/>
    </row>
    <row r="337" spans="12:14" x14ac:dyDescent="0.25">
      <c r="L337"/>
      <c r="N337"/>
    </row>
    <row r="338" spans="12:14" x14ac:dyDescent="0.25">
      <c r="L338"/>
      <c r="N338"/>
    </row>
    <row r="339" spans="12:14" x14ac:dyDescent="0.25">
      <c r="L339"/>
      <c r="N339"/>
    </row>
    <row r="340" spans="12:14" x14ac:dyDescent="0.25">
      <c r="L340"/>
      <c r="N340"/>
    </row>
    <row r="341" spans="12:14" x14ac:dyDescent="0.25">
      <c r="L341"/>
      <c r="N341"/>
    </row>
    <row r="342" spans="12:14" x14ac:dyDescent="0.25">
      <c r="L342"/>
      <c r="N342"/>
    </row>
    <row r="343" spans="12:14" x14ac:dyDescent="0.25">
      <c r="L343"/>
      <c r="N343"/>
    </row>
    <row r="344" spans="12:14" x14ac:dyDescent="0.25">
      <c r="L344"/>
      <c r="N344"/>
    </row>
    <row r="345" spans="12:14" x14ac:dyDescent="0.25">
      <c r="L345"/>
      <c r="N345"/>
    </row>
    <row r="346" spans="12:14" x14ac:dyDescent="0.25">
      <c r="L346"/>
      <c r="N346"/>
    </row>
    <row r="347" spans="12:14" x14ac:dyDescent="0.25">
      <c r="L347"/>
      <c r="N347"/>
    </row>
    <row r="348" spans="12:14" x14ac:dyDescent="0.25">
      <c r="L348"/>
      <c r="N348"/>
    </row>
    <row r="349" spans="12:14" x14ac:dyDescent="0.25">
      <c r="L349"/>
      <c r="N349"/>
    </row>
    <row r="350" spans="12:14" x14ac:dyDescent="0.25">
      <c r="L350"/>
      <c r="N350"/>
    </row>
    <row r="351" spans="12:14" x14ac:dyDescent="0.25">
      <c r="L351"/>
      <c r="N351"/>
    </row>
    <row r="352" spans="12:14" x14ac:dyDescent="0.25">
      <c r="L352"/>
      <c r="N352"/>
    </row>
    <row r="353" spans="12:14" x14ac:dyDescent="0.25">
      <c r="L353"/>
      <c r="N353"/>
    </row>
    <row r="354" spans="12:14" x14ac:dyDescent="0.25">
      <c r="L354"/>
      <c r="N354"/>
    </row>
    <row r="355" spans="12:14" x14ac:dyDescent="0.25">
      <c r="L355"/>
      <c r="N355"/>
    </row>
    <row r="356" spans="12:14" x14ac:dyDescent="0.25">
      <c r="L356"/>
      <c r="N356"/>
    </row>
    <row r="357" spans="12:14" x14ac:dyDescent="0.25">
      <c r="L357"/>
      <c r="N357"/>
    </row>
    <row r="358" spans="12:14" x14ac:dyDescent="0.25">
      <c r="L358"/>
      <c r="N358"/>
    </row>
    <row r="359" spans="12:14" x14ac:dyDescent="0.25">
      <c r="L359"/>
      <c r="N359"/>
    </row>
    <row r="360" spans="12:14" x14ac:dyDescent="0.25">
      <c r="L360"/>
      <c r="N360"/>
    </row>
    <row r="361" spans="12:14" x14ac:dyDescent="0.25">
      <c r="L361"/>
      <c r="N361"/>
    </row>
    <row r="362" spans="12:14" x14ac:dyDescent="0.25">
      <c r="L362"/>
      <c r="N362"/>
    </row>
    <row r="363" spans="12:14" x14ac:dyDescent="0.25">
      <c r="L363"/>
      <c r="N363"/>
    </row>
    <row r="364" spans="12:14" x14ac:dyDescent="0.25">
      <c r="L364"/>
      <c r="N364"/>
    </row>
    <row r="365" spans="12:14" x14ac:dyDescent="0.25">
      <c r="L365"/>
      <c r="N365"/>
    </row>
    <row r="366" spans="12:14" x14ac:dyDescent="0.25">
      <c r="L366"/>
      <c r="N366"/>
    </row>
    <row r="367" spans="12:14" x14ac:dyDescent="0.25">
      <c r="L367"/>
      <c r="N367"/>
    </row>
    <row r="368" spans="12:14" x14ac:dyDescent="0.25">
      <c r="L368"/>
      <c r="N368"/>
    </row>
    <row r="369" spans="12:14" x14ac:dyDescent="0.25">
      <c r="L369"/>
      <c r="N369"/>
    </row>
    <row r="370" spans="12:14" x14ac:dyDescent="0.25">
      <c r="L370"/>
      <c r="N370"/>
    </row>
    <row r="371" spans="12:14" x14ac:dyDescent="0.25">
      <c r="L371"/>
      <c r="N371"/>
    </row>
    <row r="372" spans="12:14" x14ac:dyDescent="0.25">
      <c r="L372"/>
      <c r="N372"/>
    </row>
    <row r="373" spans="12:14" x14ac:dyDescent="0.25">
      <c r="L373"/>
      <c r="N373"/>
    </row>
    <row r="374" spans="12:14" x14ac:dyDescent="0.25">
      <c r="L374"/>
      <c r="N374"/>
    </row>
    <row r="375" spans="12:14" x14ac:dyDescent="0.25">
      <c r="L375"/>
      <c r="N375"/>
    </row>
    <row r="376" spans="12:14" x14ac:dyDescent="0.25">
      <c r="L376"/>
      <c r="N376"/>
    </row>
    <row r="377" spans="12:14" x14ac:dyDescent="0.25">
      <c r="L377"/>
      <c r="N377"/>
    </row>
    <row r="378" spans="12:14" x14ac:dyDescent="0.25">
      <c r="L378"/>
      <c r="N378"/>
    </row>
    <row r="379" spans="12:14" x14ac:dyDescent="0.25">
      <c r="L379"/>
      <c r="N379"/>
    </row>
    <row r="380" spans="12:14" x14ac:dyDescent="0.25">
      <c r="L380"/>
      <c r="N380"/>
    </row>
    <row r="381" spans="12:14" x14ac:dyDescent="0.25">
      <c r="L381"/>
      <c r="N381"/>
    </row>
    <row r="382" spans="12:14" x14ac:dyDescent="0.25">
      <c r="L382"/>
      <c r="N382"/>
    </row>
    <row r="383" spans="12:14" x14ac:dyDescent="0.25">
      <c r="L383"/>
      <c r="N383"/>
    </row>
    <row r="384" spans="12:14" x14ac:dyDescent="0.25">
      <c r="L384"/>
      <c r="N384"/>
    </row>
    <row r="385" spans="12:14" x14ac:dyDescent="0.25">
      <c r="L385"/>
      <c r="N385"/>
    </row>
    <row r="386" spans="12:14" x14ac:dyDescent="0.25">
      <c r="L386"/>
      <c r="N386"/>
    </row>
    <row r="387" spans="12:14" x14ac:dyDescent="0.25">
      <c r="L387"/>
      <c r="N387"/>
    </row>
    <row r="388" spans="12:14" x14ac:dyDescent="0.25">
      <c r="L388"/>
      <c r="N388"/>
    </row>
    <row r="389" spans="12:14" x14ac:dyDescent="0.25">
      <c r="L389"/>
      <c r="N389"/>
    </row>
    <row r="390" spans="12:14" x14ac:dyDescent="0.25">
      <c r="L390"/>
      <c r="N390"/>
    </row>
    <row r="391" spans="12:14" x14ac:dyDescent="0.25">
      <c r="L391"/>
      <c r="N391"/>
    </row>
    <row r="392" spans="12:14" x14ac:dyDescent="0.25">
      <c r="L392"/>
      <c r="N392"/>
    </row>
    <row r="393" spans="12:14" x14ac:dyDescent="0.25">
      <c r="L393"/>
      <c r="N393"/>
    </row>
    <row r="394" spans="12:14" x14ac:dyDescent="0.25">
      <c r="L394"/>
      <c r="N394"/>
    </row>
    <row r="395" spans="12:14" x14ac:dyDescent="0.25">
      <c r="L395"/>
      <c r="N395"/>
    </row>
    <row r="396" spans="12:14" x14ac:dyDescent="0.25">
      <c r="L396"/>
      <c r="N396"/>
    </row>
    <row r="397" spans="12:14" x14ac:dyDescent="0.25">
      <c r="L397"/>
      <c r="N397"/>
    </row>
    <row r="398" spans="12:14" x14ac:dyDescent="0.25">
      <c r="L398"/>
      <c r="N398"/>
    </row>
    <row r="399" spans="12:14" x14ac:dyDescent="0.25">
      <c r="L399"/>
      <c r="N399"/>
    </row>
    <row r="400" spans="12:14" x14ac:dyDescent="0.25">
      <c r="L400"/>
      <c r="N400"/>
    </row>
    <row r="401" spans="12:14" x14ac:dyDescent="0.25">
      <c r="L401"/>
      <c r="N401"/>
    </row>
    <row r="402" spans="12:14" x14ac:dyDescent="0.25">
      <c r="L402"/>
      <c r="N402"/>
    </row>
    <row r="403" spans="12:14" x14ac:dyDescent="0.25">
      <c r="L403"/>
      <c r="N403"/>
    </row>
    <row r="404" spans="12:14" x14ac:dyDescent="0.25">
      <c r="L404"/>
      <c r="N404"/>
    </row>
    <row r="405" spans="12:14" x14ac:dyDescent="0.25">
      <c r="L405"/>
      <c r="N405"/>
    </row>
    <row r="406" spans="12:14" x14ac:dyDescent="0.25">
      <c r="L406"/>
      <c r="N406"/>
    </row>
    <row r="407" spans="12:14" x14ac:dyDescent="0.25">
      <c r="L407"/>
      <c r="N407"/>
    </row>
    <row r="408" spans="12:14" x14ac:dyDescent="0.25">
      <c r="L408"/>
      <c r="N408"/>
    </row>
    <row r="409" spans="12:14" x14ac:dyDescent="0.25">
      <c r="L409"/>
      <c r="N409"/>
    </row>
    <row r="410" spans="12:14" x14ac:dyDescent="0.25">
      <c r="L410"/>
      <c r="N410"/>
    </row>
    <row r="411" spans="12:14" x14ac:dyDescent="0.25">
      <c r="L411"/>
      <c r="N411"/>
    </row>
    <row r="412" spans="12:14" x14ac:dyDescent="0.25">
      <c r="L412"/>
      <c r="N412"/>
    </row>
    <row r="413" spans="12:14" x14ac:dyDescent="0.25">
      <c r="L413"/>
      <c r="N413"/>
    </row>
    <row r="414" spans="12:14" x14ac:dyDescent="0.25">
      <c r="L414"/>
      <c r="N414"/>
    </row>
    <row r="415" spans="12:14" x14ac:dyDescent="0.25">
      <c r="L415"/>
      <c r="N415"/>
    </row>
    <row r="416" spans="12:14" x14ac:dyDescent="0.25">
      <c r="L416"/>
      <c r="N416"/>
    </row>
    <row r="417" spans="12:14" x14ac:dyDescent="0.25">
      <c r="L417"/>
      <c r="N417"/>
    </row>
    <row r="418" spans="12:14" x14ac:dyDescent="0.25">
      <c r="L418"/>
      <c r="N418"/>
    </row>
    <row r="419" spans="12:14" x14ac:dyDescent="0.25">
      <c r="L419"/>
      <c r="N419"/>
    </row>
    <row r="420" spans="12:14" x14ac:dyDescent="0.25">
      <c r="L420"/>
      <c r="N420"/>
    </row>
    <row r="421" spans="12:14" x14ac:dyDescent="0.25">
      <c r="L421"/>
      <c r="N421"/>
    </row>
    <row r="422" spans="12:14" x14ac:dyDescent="0.25">
      <c r="L422"/>
      <c r="N422"/>
    </row>
    <row r="423" spans="12:14" x14ac:dyDescent="0.25">
      <c r="L423"/>
      <c r="N423"/>
    </row>
    <row r="424" spans="12:14" x14ac:dyDescent="0.25">
      <c r="L424"/>
      <c r="N424"/>
    </row>
    <row r="425" spans="12:14" x14ac:dyDescent="0.25">
      <c r="L425"/>
      <c r="N425"/>
    </row>
    <row r="426" spans="12:14" x14ac:dyDescent="0.25">
      <c r="L426"/>
      <c r="N426"/>
    </row>
    <row r="427" spans="12:14" x14ac:dyDescent="0.25">
      <c r="L427"/>
      <c r="N427"/>
    </row>
    <row r="428" spans="12:14" x14ac:dyDescent="0.25">
      <c r="L428"/>
      <c r="N428"/>
    </row>
    <row r="429" spans="12:14" x14ac:dyDescent="0.25">
      <c r="L429"/>
      <c r="N429"/>
    </row>
    <row r="430" spans="12:14" x14ac:dyDescent="0.25">
      <c r="L430"/>
      <c r="N430"/>
    </row>
    <row r="431" spans="12:14" x14ac:dyDescent="0.25">
      <c r="L431"/>
      <c r="N431"/>
    </row>
    <row r="432" spans="12:14" x14ac:dyDescent="0.25">
      <c r="L432"/>
      <c r="N432"/>
    </row>
    <row r="433" spans="12:14" x14ac:dyDescent="0.25">
      <c r="L433"/>
      <c r="N433"/>
    </row>
    <row r="434" spans="12:14" x14ac:dyDescent="0.25">
      <c r="L434"/>
      <c r="N434"/>
    </row>
    <row r="435" spans="12:14" x14ac:dyDescent="0.25">
      <c r="L435"/>
      <c r="N435"/>
    </row>
    <row r="436" spans="12:14" x14ac:dyDescent="0.25">
      <c r="L436"/>
      <c r="N436"/>
    </row>
    <row r="437" spans="12:14" x14ac:dyDescent="0.25">
      <c r="L437"/>
      <c r="N437"/>
    </row>
    <row r="438" spans="12:14" x14ac:dyDescent="0.25">
      <c r="L438"/>
      <c r="N438"/>
    </row>
    <row r="439" spans="12:14" x14ac:dyDescent="0.25">
      <c r="L439"/>
      <c r="N439"/>
    </row>
    <row r="440" spans="12:14" x14ac:dyDescent="0.25">
      <c r="L440"/>
      <c r="N440"/>
    </row>
    <row r="441" spans="12:14" x14ac:dyDescent="0.25">
      <c r="L441"/>
      <c r="N441"/>
    </row>
    <row r="442" spans="12:14" x14ac:dyDescent="0.25">
      <c r="L442"/>
      <c r="N442"/>
    </row>
    <row r="443" spans="12:14" x14ac:dyDescent="0.25">
      <c r="L443"/>
      <c r="N443"/>
    </row>
    <row r="444" spans="12:14" x14ac:dyDescent="0.25">
      <c r="L444"/>
      <c r="N444"/>
    </row>
    <row r="445" spans="12:14" x14ac:dyDescent="0.25">
      <c r="L445"/>
      <c r="N445"/>
    </row>
    <row r="446" spans="12:14" x14ac:dyDescent="0.25">
      <c r="L446"/>
      <c r="N446"/>
    </row>
    <row r="447" spans="12:14" x14ac:dyDescent="0.25">
      <c r="L447"/>
      <c r="N447"/>
    </row>
    <row r="448" spans="12:14" x14ac:dyDescent="0.25">
      <c r="L448"/>
      <c r="N448"/>
    </row>
    <row r="449" spans="12:14" x14ac:dyDescent="0.25">
      <c r="L449"/>
      <c r="N449"/>
    </row>
    <row r="450" spans="12:14" x14ac:dyDescent="0.25">
      <c r="L450"/>
      <c r="N450"/>
    </row>
    <row r="451" spans="12:14" x14ac:dyDescent="0.25">
      <c r="L451"/>
      <c r="N451"/>
    </row>
    <row r="452" spans="12:14" x14ac:dyDescent="0.25">
      <c r="L452"/>
      <c r="N452"/>
    </row>
    <row r="453" spans="12:14" x14ac:dyDescent="0.25">
      <c r="L453"/>
      <c r="N453"/>
    </row>
    <row r="454" spans="12:14" x14ac:dyDescent="0.25">
      <c r="L454"/>
      <c r="N454"/>
    </row>
    <row r="455" spans="12:14" x14ac:dyDescent="0.25">
      <c r="L455"/>
      <c r="N455"/>
    </row>
    <row r="456" spans="12:14" x14ac:dyDescent="0.25">
      <c r="L456"/>
      <c r="N456"/>
    </row>
    <row r="457" spans="12:14" x14ac:dyDescent="0.25">
      <c r="L457"/>
      <c r="N457"/>
    </row>
    <row r="458" spans="12:14" x14ac:dyDescent="0.25">
      <c r="L458"/>
      <c r="N458"/>
    </row>
    <row r="459" spans="12:14" x14ac:dyDescent="0.25">
      <c r="L459"/>
      <c r="N459"/>
    </row>
    <row r="460" spans="12:14" x14ac:dyDescent="0.25">
      <c r="L460"/>
      <c r="N460"/>
    </row>
    <row r="461" spans="12:14" x14ac:dyDescent="0.25">
      <c r="L461"/>
      <c r="N461"/>
    </row>
    <row r="462" spans="12:14" x14ac:dyDescent="0.25">
      <c r="L462"/>
      <c r="N462"/>
    </row>
    <row r="463" spans="12:14" x14ac:dyDescent="0.25">
      <c r="L463"/>
      <c r="N463"/>
    </row>
    <row r="464" spans="12:14" x14ac:dyDescent="0.25">
      <c r="L464"/>
      <c r="N464"/>
    </row>
    <row r="465" spans="12:14" x14ac:dyDescent="0.25">
      <c r="L465"/>
      <c r="N465"/>
    </row>
    <row r="466" spans="12:14" x14ac:dyDescent="0.25">
      <c r="L466"/>
      <c r="N466"/>
    </row>
    <row r="467" spans="12:14" x14ac:dyDescent="0.25">
      <c r="L467"/>
      <c r="N467"/>
    </row>
    <row r="468" spans="12:14" x14ac:dyDescent="0.25">
      <c r="L468"/>
      <c r="N468"/>
    </row>
    <row r="469" spans="12:14" x14ac:dyDescent="0.25">
      <c r="L469"/>
      <c r="N469"/>
    </row>
    <row r="470" spans="12:14" x14ac:dyDescent="0.25">
      <c r="L470"/>
      <c r="N470"/>
    </row>
    <row r="471" spans="12:14" x14ac:dyDescent="0.25">
      <c r="L471"/>
      <c r="N471"/>
    </row>
    <row r="472" spans="12:14" x14ac:dyDescent="0.25">
      <c r="L472"/>
      <c r="N472"/>
    </row>
    <row r="473" spans="12:14" x14ac:dyDescent="0.25">
      <c r="L473"/>
      <c r="N473"/>
    </row>
    <row r="474" spans="12:14" x14ac:dyDescent="0.25">
      <c r="L474"/>
      <c r="N474"/>
    </row>
    <row r="475" spans="12:14" x14ac:dyDescent="0.25">
      <c r="L475"/>
      <c r="N475"/>
    </row>
    <row r="476" spans="12:14" x14ac:dyDescent="0.25">
      <c r="L476"/>
      <c r="N476"/>
    </row>
    <row r="477" spans="12:14" x14ac:dyDescent="0.25">
      <c r="L477"/>
      <c r="N477"/>
    </row>
    <row r="478" spans="12:14" x14ac:dyDescent="0.25">
      <c r="L478"/>
      <c r="N478"/>
    </row>
    <row r="479" spans="12:14" x14ac:dyDescent="0.25">
      <c r="L479"/>
      <c r="N479"/>
    </row>
    <row r="480" spans="12:14" x14ac:dyDescent="0.25">
      <c r="L480"/>
      <c r="N480"/>
    </row>
    <row r="481" spans="12:14" x14ac:dyDescent="0.25">
      <c r="L481"/>
      <c r="N481"/>
    </row>
    <row r="482" spans="12:14" x14ac:dyDescent="0.25">
      <c r="L482"/>
      <c r="N482"/>
    </row>
    <row r="483" spans="12:14" x14ac:dyDescent="0.25">
      <c r="L483"/>
      <c r="N483"/>
    </row>
    <row r="484" spans="12:14" x14ac:dyDescent="0.25">
      <c r="L484"/>
      <c r="N484"/>
    </row>
    <row r="485" spans="12:14" x14ac:dyDescent="0.25">
      <c r="L485"/>
      <c r="N485"/>
    </row>
    <row r="486" spans="12:14" x14ac:dyDescent="0.25">
      <c r="L486"/>
      <c r="N486"/>
    </row>
    <row r="487" spans="12:14" x14ac:dyDescent="0.25">
      <c r="L487"/>
      <c r="N487"/>
    </row>
    <row r="488" spans="12:14" x14ac:dyDescent="0.25">
      <c r="L488"/>
      <c r="N488"/>
    </row>
    <row r="489" spans="12:14" x14ac:dyDescent="0.25">
      <c r="L489"/>
      <c r="N489"/>
    </row>
    <row r="490" spans="12:14" x14ac:dyDescent="0.25">
      <c r="L490"/>
      <c r="N490"/>
    </row>
    <row r="491" spans="12:14" x14ac:dyDescent="0.25">
      <c r="L491"/>
      <c r="N491"/>
    </row>
    <row r="492" spans="12:14" x14ac:dyDescent="0.25">
      <c r="L492"/>
      <c r="N492"/>
    </row>
    <row r="493" spans="12:14" x14ac:dyDescent="0.25">
      <c r="L493"/>
      <c r="N493"/>
    </row>
    <row r="494" spans="12:14" x14ac:dyDescent="0.25">
      <c r="L494"/>
      <c r="N494"/>
    </row>
    <row r="495" spans="12:14" x14ac:dyDescent="0.25">
      <c r="L495"/>
      <c r="N495"/>
    </row>
    <row r="496" spans="12:14" x14ac:dyDescent="0.25">
      <c r="L496"/>
      <c r="N496"/>
    </row>
    <row r="497" spans="12:14" x14ac:dyDescent="0.25">
      <c r="L497"/>
      <c r="N497"/>
    </row>
    <row r="498" spans="12:14" x14ac:dyDescent="0.25">
      <c r="L498"/>
      <c r="N498"/>
    </row>
    <row r="499" spans="12:14" x14ac:dyDescent="0.25">
      <c r="L499"/>
      <c r="N499"/>
    </row>
    <row r="500" spans="12:14" x14ac:dyDescent="0.25">
      <c r="L500"/>
      <c r="N500"/>
    </row>
    <row r="501" spans="12:14" x14ac:dyDescent="0.25">
      <c r="L501"/>
      <c r="N501"/>
    </row>
    <row r="502" spans="12:14" x14ac:dyDescent="0.25">
      <c r="L502"/>
      <c r="N502"/>
    </row>
    <row r="503" spans="12:14" x14ac:dyDescent="0.25">
      <c r="L503"/>
      <c r="N503"/>
    </row>
    <row r="504" spans="12:14" x14ac:dyDescent="0.25">
      <c r="L504"/>
      <c r="N504"/>
    </row>
    <row r="505" spans="12:14" x14ac:dyDescent="0.25">
      <c r="L505"/>
      <c r="N505"/>
    </row>
    <row r="506" spans="12:14" x14ac:dyDescent="0.25">
      <c r="L506"/>
      <c r="N506"/>
    </row>
    <row r="507" spans="12:14" x14ac:dyDescent="0.25">
      <c r="L507"/>
      <c r="N507"/>
    </row>
    <row r="508" spans="12:14" x14ac:dyDescent="0.25">
      <c r="L508"/>
      <c r="N508"/>
    </row>
    <row r="509" spans="12:14" x14ac:dyDescent="0.25">
      <c r="L509"/>
      <c r="N509"/>
    </row>
    <row r="510" spans="12:14" x14ac:dyDescent="0.25">
      <c r="L510"/>
      <c r="N510"/>
    </row>
    <row r="511" spans="12:14" x14ac:dyDescent="0.25">
      <c r="L511"/>
      <c r="N511"/>
    </row>
    <row r="512" spans="12:14" x14ac:dyDescent="0.25">
      <c r="L512"/>
      <c r="N512"/>
    </row>
    <row r="513" spans="12:14" x14ac:dyDescent="0.25">
      <c r="L513"/>
      <c r="N513"/>
    </row>
    <row r="514" spans="12:14" x14ac:dyDescent="0.25">
      <c r="L514"/>
      <c r="N514"/>
    </row>
    <row r="515" spans="12:14" x14ac:dyDescent="0.25">
      <c r="L515"/>
      <c r="N515"/>
    </row>
    <row r="516" spans="12:14" x14ac:dyDescent="0.25">
      <c r="L516"/>
      <c r="N516"/>
    </row>
    <row r="517" spans="12:14" x14ac:dyDescent="0.25">
      <c r="L517"/>
      <c r="N517"/>
    </row>
    <row r="518" spans="12:14" x14ac:dyDescent="0.25">
      <c r="L518"/>
      <c r="N518"/>
    </row>
    <row r="519" spans="12:14" x14ac:dyDescent="0.25">
      <c r="L519"/>
      <c r="N519"/>
    </row>
    <row r="520" spans="12:14" x14ac:dyDescent="0.25">
      <c r="L520"/>
      <c r="N520"/>
    </row>
    <row r="521" spans="12:14" x14ac:dyDescent="0.25">
      <c r="L521"/>
      <c r="N521"/>
    </row>
    <row r="522" spans="12:14" x14ac:dyDescent="0.25">
      <c r="L522"/>
      <c r="N522"/>
    </row>
    <row r="523" spans="12:14" x14ac:dyDescent="0.25">
      <c r="L523"/>
      <c r="N523"/>
    </row>
    <row r="524" spans="12:14" x14ac:dyDescent="0.25">
      <c r="L524"/>
      <c r="N524"/>
    </row>
    <row r="525" spans="12:14" x14ac:dyDescent="0.25">
      <c r="L525"/>
      <c r="N525"/>
    </row>
    <row r="526" spans="12:14" x14ac:dyDescent="0.25">
      <c r="L526"/>
      <c r="N526"/>
    </row>
    <row r="527" spans="12:14" x14ac:dyDescent="0.25">
      <c r="L527"/>
      <c r="N527"/>
    </row>
    <row r="528" spans="12:14" x14ac:dyDescent="0.25">
      <c r="L528"/>
      <c r="N528"/>
    </row>
    <row r="529" spans="12:14" x14ac:dyDescent="0.25">
      <c r="L529"/>
      <c r="N529"/>
    </row>
    <row r="530" spans="12:14" x14ac:dyDescent="0.25">
      <c r="L530"/>
      <c r="N530"/>
    </row>
    <row r="531" spans="12:14" x14ac:dyDescent="0.25">
      <c r="L531"/>
      <c r="N531"/>
    </row>
    <row r="532" spans="12:14" x14ac:dyDescent="0.25">
      <c r="L532"/>
      <c r="N532"/>
    </row>
    <row r="533" spans="12:14" x14ac:dyDescent="0.25">
      <c r="L533"/>
      <c r="N533"/>
    </row>
    <row r="534" spans="12:14" x14ac:dyDescent="0.25">
      <c r="L534"/>
      <c r="N534"/>
    </row>
    <row r="535" spans="12:14" x14ac:dyDescent="0.25">
      <c r="L535"/>
      <c r="N535"/>
    </row>
    <row r="536" spans="12:14" x14ac:dyDescent="0.25">
      <c r="L536"/>
      <c r="N536"/>
    </row>
    <row r="537" spans="12:14" x14ac:dyDescent="0.25">
      <c r="L537"/>
      <c r="N537"/>
    </row>
    <row r="538" spans="12:14" x14ac:dyDescent="0.25">
      <c r="L538"/>
      <c r="N538"/>
    </row>
    <row r="539" spans="12:14" x14ac:dyDescent="0.25">
      <c r="L539"/>
      <c r="N539"/>
    </row>
    <row r="540" spans="12:14" x14ac:dyDescent="0.25">
      <c r="L540"/>
      <c r="N540"/>
    </row>
    <row r="541" spans="12:14" x14ac:dyDescent="0.25">
      <c r="L541"/>
      <c r="N541"/>
    </row>
    <row r="542" spans="12:14" x14ac:dyDescent="0.25">
      <c r="L542"/>
      <c r="N542"/>
    </row>
    <row r="543" spans="12:14" x14ac:dyDescent="0.25">
      <c r="L543"/>
      <c r="N543"/>
    </row>
    <row r="544" spans="12:14" x14ac:dyDescent="0.25">
      <c r="L544"/>
      <c r="N544"/>
    </row>
    <row r="545" spans="12:14" x14ac:dyDescent="0.25">
      <c r="L545"/>
      <c r="N545"/>
    </row>
    <row r="546" spans="12:14" x14ac:dyDescent="0.25">
      <c r="L546"/>
      <c r="N546"/>
    </row>
    <row r="547" spans="12:14" x14ac:dyDescent="0.25">
      <c r="L547"/>
      <c r="N547"/>
    </row>
    <row r="548" spans="12:14" x14ac:dyDescent="0.25">
      <c r="L548"/>
      <c r="N548"/>
    </row>
    <row r="549" spans="12:14" x14ac:dyDescent="0.25">
      <c r="L549"/>
      <c r="N549"/>
    </row>
    <row r="550" spans="12:14" x14ac:dyDescent="0.25">
      <c r="L550"/>
      <c r="N550"/>
    </row>
    <row r="551" spans="12:14" x14ac:dyDescent="0.25">
      <c r="L551"/>
      <c r="N551"/>
    </row>
    <row r="552" spans="12:14" x14ac:dyDescent="0.25">
      <c r="L552"/>
      <c r="N552"/>
    </row>
    <row r="553" spans="12:14" x14ac:dyDescent="0.25">
      <c r="L553"/>
      <c r="N553"/>
    </row>
    <row r="554" spans="12:14" x14ac:dyDescent="0.25">
      <c r="L554"/>
      <c r="N554"/>
    </row>
    <row r="555" spans="12:14" x14ac:dyDescent="0.25">
      <c r="L555"/>
      <c r="N555"/>
    </row>
    <row r="556" spans="12:14" x14ac:dyDescent="0.25">
      <c r="L556"/>
      <c r="N556"/>
    </row>
    <row r="557" spans="12:14" x14ac:dyDescent="0.25">
      <c r="L557"/>
      <c r="N557"/>
    </row>
    <row r="558" spans="12:14" x14ac:dyDescent="0.25">
      <c r="L558"/>
      <c r="N558"/>
    </row>
    <row r="559" spans="12:14" x14ac:dyDescent="0.25">
      <c r="L559"/>
      <c r="N559"/>
    </row>
    <row r="560" spans="12:14" x14ac:dyDescent="0.25">
      <c r="L560"/>
      <c r="N560"/>
    </row>
    <row r="561" spans="12:14" x14ac:dyDescent="0.25">
      <c r="L561"/>
      <c r="N561"/>
    </row>
    <row r="562" spans="12:14" x14ac:dyDescent="0.25">
      <c r="L562"/>
      <c r="N562"/>
    </row>
    <row r="563" spans="12:14" x14ac:dyDescent="0.25">
      <c r="L563"/>
      <c r="N563"/>
    </row>
    <row r="564" spans="12:14" x14ac:dyDescent="0.25">
      <c r="L564"/>
      <c r="N564"/>
    </row>
    <row r="565" spans="12:14" x14ac:dyDescent="0.25">
      <c r="L565"/>
      <c r="N565"/>
    </row>
    <row r="566" spans="12:14" x14ac:dyDescent="0.25">
      <c r="L566"/>
      <c r="N566"/>
    </row>
    <row r="567" spans="12:14" x14ac:dyDescent="0.25">
      <c r="L567"/>
      <c r="N567"/>
    </row>
    <row r="568" spans="12:14" x14ac:dyDescent="0.25">
      <c r="L568"/>
      <c r="N568"/>
    </row>
    <row r="569" spans="12:14" x14ac:dyDescent="0.25">
      <c r="L569"/>
      <c r="N569"/>
    </row>
    <row r="570" spans="12:14" x14ac:dyDescent="0.25">
      <c r="L570"/>
      <c r="N570"/>
    </row>
    <row r="571" spans="12:14" x14ac:dyDescent="0.25">
      <c r="L571"/>
      <c r="N571"/>
    </row>
    <row r="572" spans="12:14" x14ac:dyDescent="0.25">
      <c r="L572"/>
      <c r="N572"/>
    </row>
    <row r="573" spans="12:14" x14ac:dyDescent="0.25">
      <c r="L573"/>
      <c r="N573"/>
    </row>
    <row r="574" spans="12:14" x14ac:dyDescent="0.25">
      <c r="L574"/>
      <c r="N574"/>
    </row>
    <row r="575" spans="12:14" x14ac:dyDescent="0.25">
      <c r="L575"/>
      <c r="N575"/>
    </row>
    <row r="576" spans="12:14" x14ac:dyDescent="0.25">
      <c r="L576"/>
      <c r="N576"/>
    </row>
    <row r="577" spans="12:14" x14ac:dyDescent="0.25">
      <c r="L577"/>
      <c r="N577"/>
    </row>
    <row r="578" spans="12:14" x14ac:dyDescent="0.25">
      <c r="L578"/>
      <c r="N578"/>
    </row>
    <row r="579" spans="12:14" x14ac:dyDescent="0.25">
      <c r="L579"/>
      <c r="N579"/>
    </row>
    <row r="580" spans="12:14" x14ac:dyDescent="0.25">
      <c r="L580"/>
      <c r="N580"/>
    </row>
    <row r="581" spans="12:14" x14ac:dyDescent="0.25">
      <c r="L581"/>
      <c r="N581"/>
    </row>
    <row r="582" spans="12:14" x14ac:dyDescent="0.25">
      <c r="L582"/>
      <c r="N582"/>
    </row>
    <row r="583" spans="12:14" x14ac:dyDescent="0.25">
      <c r="L583"/>
      <c r="N583"/>
    </row>
    <row r="584" spans="12:14" x14ac:dyDescent="0.25">
      <c r="L584"/>
      <c r="N584"/>
    </row>
    <row r="585" spans="12:14" x14ac:dyDescent="0.25">
      <c r="L585"/>
      <c r="N585"/>
    </row>
    <row r="586" spans="12:14" x14ac:dyDescent="0.25">
      <c r="L586"/>
      <c r="N586"/>
    </row>
    <row r="587" spans="12:14" x14ac:dyDescent="0.25">
      <c r="L587"/>
      <c r="N587"/>
    </row>
    <row r="588" spans="12:14" x14ac:dyDescent="0.25">
      <c r="L588"/>
      <c r="N588"/>
    </row>
    <row r="589" spans="12:14" x14ac:dyDescent="0.25">
      <c r="L589"/>
      <c r="N589"/>
    </row>
    <row r="590" spans="12:14" x14ac:dyDescent="0.25">
      <c r="L590"/>
      <c r="N590"/>
    </row>
    <row r="591" spans="12:14" x14ac:dyDescent="0.25">
      <c r="L591"/>
      <c r="N591"/>
    </row>
    <row r="592" spans="12:14" x14ac:dyDescent="0.25">
      <c r="L592"/>
      <c r="N592"/>
    </row>
    <row r="593" spans="12:14" x14ac:dyDescent="0.25">
      <c r="L593"/>
      <c r="N593"/>
    </row>
    <row r="594" spans="12:14" x14ac:dyDescent="0.25">
      <c r="L594"/>
      <c r="N594"/>
    </row>
    <row r="595" spans="12:14" x14ac:dyDescent="0.25">
      <c r="L595"/>
      <c r="N595"/>
    </row>
    <row r="596" spans="12:14" x14ac:dyDescent="0.25">
      <c r="L596"/>
      <c r="N596"/>
    </row>
    <row r="597" spans="12:14" x14ac:dyDescent="0.25">
      <c r="L597"/>
      <c r="N597"/>
    </row>
    <row r="598" spans="12:14" x14ac:dyDescent="0.25">
      <c r="L598"/>
      <c r="N598"/>
    </row>
    <row r="599" spans="12:14" x14ac:dyDescent="0.25">
      <c r="L599"/>
      <c r="N599"/>
    </row>
    <row r="600" spans="12:14" x14ac:dyDescent="0.25">
      <c r="L600"/>
      <c r="N600"/>
    </row>
    <row r="601" spans="12:14" x14ac:dyDescent="0.25">
      <c r="L601"/>
      <c r="N601"/>
    </row>
    <row r="602" spans="12:14" x14ac:dyDescent="0.25">
      <c r="L602"/>
      <c r="N602"/>
    </row>
    <row r="603" spans="12:14" x14ac:dyDescent="0.25">
      <c r="L603"/>
      <c r="N603"/>
    </row>
    <row r="604" spans="12:14" x14ac:dyDescent="0.25">
      <c r="L604"/>
      <c r="N604"/>
    </row>
    <row r="605" spans="12:14" x14ac:dyDescent="0.25">
      <c r="L605"/>
      <c r="N605"/>
    </row>
    <row r="606" spans="12:14" x14ac:dyDescent="0.25">
      <c r="L606"/>
      <c r="N606"/>
    </row>
    <row r="607" spans="12:14" x14ac:dyDescent="0.25">
      <c r="L607"/>
      <c r="N607"/>
    </row>
    <row r="608" spans="12:14" x14ac:dyDescent="0.25">
      <c r="L608"/>
      <c r="N608"/>
    </row>
    <row r="609" spans="12:14" x14ac:dyDescent="0.25">
      <c r="L609"/>
      <c r="N609"/>
    </row>
    <row r="610" spans="12:14" x14ac:dyDescent="0.25">
      <c r="L610"/>
      <c r="N610"/>
    </row>
    <row r="611" spans="12:14" x14ac:dyDescent="0.25">
      <c r="L611"/>
      <c r="N611"/>
    </row>
    <row r="612" spans="12:14" x14ac:dyDescent="0.25">
      <c r="L612"/>
      <c r="N612"/>
    </row>
    <row r="613" spans="12:14" x14ac:dyDescent="0.25">
      <c r="L613"/>
      <c r="N613"/>
    </row>
    <row r="614" spans="12:14" x14ac:dyDescent="0.25">
      <c r="L614"/>
      <c r="N614"/>
    </row>
    <row r="615" spans="12:14" x14ac:dyDescent="0.25">
      <c r="L615"/>
      <c r="N615"/>
    </row>
    <row r="616" spans="12:14" x14ac:dyDescent="0.25">
      <c r="L616"/>
      <c r="N616"/>
    </row>
    <row r="617" spans="12:14" x14ac:dyDescent="0.25">
      <c r="L617"/>
      <c r="N617"/>
    </row>
    <row r="618" spans="12:14" x14ac:dyDescent="0.25">
      <c r="L618"/>
      <c r="N618"/>
    </row>
    <row r="619" spans="12:14" x14ac:dyDescent="0.25">
      <c r="L619"/>
      <c r="N619"/>
    </row>
    <row r="620" spans="12:14" x14ac:dyDescent="0.25">
      <c r="L620"/>
      <c r="N620"/>
    </row>
    <row r="621" spans="12:14" x14ac:dyDescent="0.25">
      <c r="L621"/>
      <c r="N621"/>
    </row>
    <row r="622" spans="12:14" x14ac:dyDescent="0.25">
      <c r="L622"/>
      <c r="N622"/>
    </row>
    <row r="623" spans="12:14" x14ac:dyDescent="0.25">
      <c r="L623"/>
      <c r="N623"/>
    </row>
    <row r="624" spans="12:14" x14ac:dyDescent="0.25">
      <c r="L624"/>
      <c r="N624"/>
    </row>
    <row r="625" spans="12:14" x14ac:dyDescent="0.25">
      <c r="L625"/>
      <c r="N625"/>
    </row>
    <row r="626" spans="12:14" x14ac:dyDescent="0.25">
      <c r="L626"/>
      <c r="N626"/>
    </row>
    <row r="627" spans="12:14" x14ac:dyDescent="0.25">
      <c r="L627"/>
      <c r="N627"/>
    </row>
    <row r="628" spans="12:14" x14ac:dyDescent="0.25">
      <c r="L628"/>
      <c r="N628"/>
    </row>
    <row r="629" spans="12:14" x14ac:dyDescent="0.25">
      <c r="L629"/>
      <c r="N629"/>
    </row>
    <row r="630" spans="12:14" x14ac:dyDescent="0.25">
      <c r="L630"/>
      <c r="N630"/>
    </row>
    <row r="631" spans="12:14" x14ac:dyDescent="0.25">
      <c r="L631"/>
      <c r="N631"/>
    </row>
    <row r="632" spans="12:14" x14ac:dyDescent="0.25">
      <c r="L632"/>
      <c r="N632"/>
    </row>
    <row r="633" spans="12:14" x14ac:dyDescent="0.25">
      <c r="L633"/>
      <c r="N633"/>
    </row>
    <row r="634" spans="12:14" x14ac:dyDescent="0.25">
      <c r="L634"/>
      <c r="N634"/>
    </row>
    <row r="635" spans="12:14" x14ac:dyDescent="0.25">
      <c r="L635"/>
      <c r="N635"/>
    </row>
    <row r="636" spans="12:14" x14ac:dyDescent="0.25">
      <c r="L636"/>
      <c r="N636"/>
    </row>
    <row r="637" spans="12:14" x14ac:dyDescent="0.25">
      <c r="L637"/>
      <c r="N637"/>
    </row>
    <row r="638" spans="12:14" x14ac:dyDescent="0.25">
      <c r="L638"/>
      <c r="N638"/>
    </row>
    <row r="639" spans="12:14" x14ac:dyDescent="0.25">
      <c r="L639"/>
      <c r="N639"/>
    </row>
    <row r="640" spans="12:14" x14ac:dyDescent="0.25">
      <c r="L640"/>
      <c r="N640"/>
    </row>
    <row r="641" spans="12:14" x14ac:dyDescent="0.25">
      <c r="L641"/>
      <c r="N641"/>
    </row>
    <row r="642" spans="12:14" x14ac:dyDescent="0.25">
      <c r="L642"/>
      <c r="N642"/>
    </row>
    <row r="643" spans="12:14" x14ac:dyDescent="0.25">
      <c r="L643"/>
      <c r="N643"/>
    </row>
    <row r="644" spans="12:14" x14ac:dyDescent="0.25">
      <c r="L644"/>
      <c r="N644"/>
    </row>
    <row r="645" spans="12:14" x14ac:dyDescent="0.25">
      <c r="L645"/>
      <c r="N645"/>
    </row>
    <row r="646" spans="12:14" x14ac:dyDescent="0.25">
      <c r="L646"/>
      <c r="N646"/>
    </row>
    <row r="647" spans="12:14" x14ac:dyDescent="0.25">
      <c r="L647"/>
      <c r="N647"/>
    </row>
    <row r="648" spans="12:14" x14ac:dyDescent="0.25">
      <c r="L648"/>
      <c r="N648"/>
    </row>
    <row r="649" spans="12:14" x14ac:dyDescent="0.25">
      <c r="L649"/>
      <c r="N649"/>
    </row>
    <row r="650" spans="12:14" x14ac:dyDescent="0.25">
      <c r="L650"/>
      <c r="N650"/>
    </row>
    <row r="651" spans="12:14" x14ac:dyDescent="0.25">
      <c r="L651"/>
      <c r="N651"/>
    </row>
    <row r="652" spans="12:14" x14ac:dyDescent="0.25">
      <c r="L652"/>
      <c r="N652"/>
    </row>
    <row r="653" spans="12:14" x14ac:dyDescent="0.25">
      <c r="L653"/>
      <c r="N653"/>
    </row>
    <row r="654" spans="12:14" x14ac:dyDescent="0.25">
      <c r="L654"/>
      <c r="N654"/>
    </row>
    <row r="655" spans="12:14" x14ac:dyDescent="0.25">
      <c r="L655"/>
      <c r="N655"/>
    </row>
    <row r="656" spans="12:14" x14ac:dyDescent="0.25">
      <c r="L656"/>
      <c r="N656"/>
    </row>
    <row r="657" spans="12:14" x14ac:dyDescent="0.25">
      <c r="L657"/>
      <c r="N657"/>
    </row>
    <row r="658" spans="12:14" x14ac:dyDescent="0.25">
      <c r="L658"/>
      <c r="N658"/>
    </row>
    <row r="659" spans="12:14" x14ac:dyDescent="0.25">
      <c r="L659"/>
      <c r="N659"/>
    </row>
    <row r="660" spans="12:14" x14ac:dyDescent="0.25">
      <c r="L660"/>
      <c r="N660"/>
    </row>
    <row r="661" spans="12:14" x14ac:dyDescent="0.25">
      <c r="L661"/>
      <c r="N661"/>
    </row>
    <row r="662" spans="12:14" x14ac:dyDescent="0.25">
      <c r="L662"/>
      <c r="N662"/>
    </row>
    <row r="663" spans="12:14" x14ac:dyDescent="0.25">
      <c r="L663"/>
      <c r="N663"/>
    </row>
    <row r="664" spans="12:14" x14ac:dyDescent="0.25">
      <c r="L664"/>
      <c r="N664"/>
    </row>
    <row r="665" spans="12:14" x14ac:dyDescent="0.25">
      <c r="L665"/>
      <c r="N665"/>
    </row>
    <row r="666" spans="12:14" x14ac:dyDescent="0.25">
      <c r="L666"/>
      <c r="N666"/>
    </row>
    <row r="667" spans="12:14" x14ac:dyDescent="0.25">
      <c r="L667"/>
      <c r="N667"/>
    </row>
    <row r="668" spans="12:14" x14ac:dyDescent="0.25">
      <c r="L668"/>
      <c r="N668"/>
    </row>
    <row r="669" spans="12:14" x14ac:dyDescent="0.25">
      <c r="L669"/>
      <c r="N669"/>
    </row>
    <row r="670" spans="12:14" x14ac:dyDescent="0.25">
      <c r="L670"/>
      <c r="N670"/>
    </row>
    <row r="671" spans="12:14" x14ac:dyDescent="0.25">
      <c r="L671"/>
      <c r="N671"/>
    </row>
    <row r="672" spans="12:14" x14ac:dyDescent="0.25">
      <c r="L672"/>
      <c r="N672"/>
    </row>
    <row r="673" spans="12:14" x14ac:dyDescent="0.25">
      <c r="L673"/>
      <c r="N673"/>
    </row>
    <row r="674" spans="12:14" x14ac:dyDescent="0.25">
      <c r="L674"/>
      <c r="N674"/>
    </row>
    <row r="675" spans="12:14" x14ac:dyDescent="0.25">
      <c r="L675"/>
      <c r="N675"/>
    </row>
    <row r="676" spans="12:14" x14ac:dyDescent="0.25">
      <c r="L676"/>
      <c r="N676"/>
    </row>
    <row r="677" spans="12:14" x14ac:dyDescent="0.25">
      <c r="L677"/>
      <c r="N677"/>
    </row>
    <row r="678" spans="12:14" x14ac:dyDescent="0.25">
      <c r="L678"/>
      <c r="N678"/>
    </row>
    <row r="679" spans="12:14" x14ac:dyDescent="0.25">
      <c r="L679"/>
      <c r="N679"/>
    </row>
    <row r="680" spans="12:14" x14ac:dyDescent="0.25">
      <c r="L680"/>
      <c r="N680"/>
    </row>
    <row r="681" spans="12:14" x14ac:dyDescent="0.25">
      <c r="L681"/>
      <c r="N681"/>
    </row>
    <row r="682" spans="12:14" x14ac:dyDescent="0.25">
      <c r="L682"/>
      <c r="N682"/>
    </row>
    <row r="683" spans="12:14" x14ac:dyDescent="0.25">
      <c r="L683"/>
      <c r="N683"/>
    </row>
    <row r="684" spans="12:14" x14ac:dyDescent="0.25">
      <c r="L684"/>
      <c r="N684"/>
    </row>
    <row r="685" spans="12:14" x14ac:dyDescent="0.25">
      <c r="L685"/>
      <c r="N685"/>
    </row>
    <row r="686" spans="12:14" x14ac:dyDescent="0.25">
      <c r="L686"/>
      <c r="N686"/>
    </row>
    <row r="687" spans="12:14" x14ac:dyDescent="0.25">
      <c r="L687"/>
      <c r="N687"/>
    </row>
    <row r="688" spans="12:14" x14ac:dyDescent="0.25">
      <c r="L688"/>
      <c r="N688"/>
    </row>
    <row r="689" spans="12:14" x14ac:dyDescent="0.25">
      <c r="L689"/>
      <c r="N689"/>
    </row>
    <row r="690" spans="12:14" x14ac:dyDescent="0.25">
      <c r="L690"/>
      <c r="N690"/>
    </row>
    <row r="691" spans="12:14" x14ac:dyDescent="0.25">
      <c r="L691"/>
      <c r="N691"/>
    </row>
    <row r="692" spans="12:14" x14ac:dyDescent="0.25">
      <c r="L692"/>
      <c r="N692"/>
    </row>
    <row r="693" spans="12:14" x14ac:dyDescent="0.25">
      <c r="L693"/>
      <c r="N693"/>
    </row>
    <row r="694" spans="12:14" x14ac:dyDescent="0.25">
      <c r="L694"/>
      <c r="N694"/>
    </row>
    <row r="695" spans="12:14" x14ac:dyDescent="0.25">
      <c r="L695"/>
      <c r="N695"/>
    </row>
    <row r="696" spans="12:14" x14ac:dyDescent="0.25">
      <c r="L696"/>
      <c r="N696"/>
    </row>
    <row r="697" spans="12:14" x14ac:dyDescent="0.25">
      <c r="L697"/>
      <c r="N697"/>
    </row>
    <row r="698" spans="12:14" x14ac:dyDescent="0.25">
      <c r="L698"/>
      <c r="N698"/>
    </row>
    <row r="699" spans="12:14" x14ac:dyDescent="0.25">
      <c r="L699"/>
      <c r="N699"/>
    </row>
    <row r="700" spans="12:14" x14ac:dyDescent="0.25">
      <c r="L700"/>
      <c r="N700"/>
    </row>
    <row r="701" spans="12:14" x14ac:dyDescent="0.25">
      <c r="L701"/>
      <c r="N701"/>
    </row>
    <row r="702" spans="12:14" x14ac:dyDescent="0.25">
      <c r="L702"/>
      <c r="N702"/>
    </row>
    <row r="703" spans="12:14" x14ac:dyDescent="0.25">
      <c r="L703"/>
      <c r="N703"/>
    </row>
    <row r="704" spans="12:14" x14ac:dyDescent="0.25">
      <c r="L704"/>
      <c r="N704"/>
    </row>
    <row r="705" spans="12:14" x14ac:dyDescent="0.25">
      <c r="L705"/>
      <c r="N705"/>
    </row>
    <row r="706" spans="12:14" x14ac:dyDescent="0.25">
      <c r="L706"/>
      <c r="N706"/>
    </row>
    <row r="707" spans="12:14" x14ac:dyDescent="0.25">
      <c r="L707"/>
      <c r="N707"/>
    </row>
    <row r="708" spans="12:14" x14ac:dyDescent="0.25">
      <c r="L708"/>
      <c r="N708"/>
    </row>
    <row r="709" spans="12:14" x14ac:dyDescent="0.25">
      <c r="L709"/>
      <c r="N709"/>
    </row>
    <row r="710" spans="12:14" x14ac:dyDescent="0.25">
      <c r="L710"/>
      <c r="N710"/>
    </row>
    <row r="711" spans="12:14" x14ac:dyDescent="0.25">
      <c r="L711"/>
      <c r="N711"/>
    </row>
    <row r="712" spans="12:14" x14ac:dyDescent="0.25">
      <c r="L712"/>
      <c r="N712"/>
    </row>
    <row r="713" spans="12:14" x14ac:dyDescent="0.25">
      <c r="L713"/>
      <c r="N713"/>
    </row>
    <row r="714" spans="12:14" x14ac:dyDescent="0.25">
      <c r="L714"/>
      <c r="N714"/>
    </row>
    <row r="715" spans="12:14" x14ac:dyDescent="0.25">
      <c r="L715"/>
      <c r="N715"/>
    </row>
    <row r="716" spans="12:14" x14ac:dyDescent="0.25">
      <c r="L716"/>
      <c r="N716"/>
    </row>
    <row r="717" spans="12:14" x14ac:dyDescent="0.25">
      <c r="L717"/>
      <c r="N717"/>
    </row>
    <row r="718" spans="12:14" x14ac:dyDescent="0.25">
      <c r="L718"/>
      <c r="N718"/>
    </row>
    <row r="719" spans="12:14" x14ac:dyDescent="0.25">
      <c r="L719"/>
      <c r="N719"/>
    </row>
    <row r="720" spans="12:14" x14ac:dyDescent="0.25">
      <c r="L720"/>
      <c r="N720"/>
    </row>
    <row r="721" spans="12:14" x14ac:dyDescent="0.25">
      <c r="L721"/>
      <c r="N721"/>
    </row>
    <row r="722" spans="12:14" x14ac:dyDescent="0.25">
      <c r="L722"/>
      <c r="N722"/>
    </row>
    <row r="723" spans="12:14" x14ac:dyDescent="0.25">
      <c r="L723"/>
      <c r="N723"/>
    </row>
    <row r="724" spans="12:14" x14ac:dyDescent="0.25">
      <c r="L724"/>
      <c r="N724"/>
    </row>
    <row r="725" spans="12:14" x14ac:dyDescent="0.25">
      <c r="L725"/>
      <c r="N725"/>
    </row>
    <row r="726" spans="12:14" x14ac:dyDescent="0.25">
      <c r="L726"/>
      <c r="N726"/>
    </row>
    <row r="727" spans="12:14" x14ac:dyDescent="0.25">
      <c r="L727"/>
      <c r="N727"/>
    </row>
    <row r="728" spans="12:14" x14ac:dyDescent="0.25">
      <c r="L728"/>
      <c r="N728"/>
    </row>
    <row r="729" spans="12:14" x14ac:dyDescent="0.25">
      <c r="L729"/>
      <c r="N729"/>
    </row>
    <row r="730" spans="12:14" x14ac:dyDescent="0.25">
      <c r="L730"/>
      <c r="N730"/>
    </row>
    <row r="731" spans="12:14" x14ac:dyDescent="0.25">
      <c r="L731"/>
      <c r="N731"/>
    </row>
    <row r="732" spans="12:14" x14ac:dyDescent="0.25">
      <c r="L732"/>
      <c r="N732"/>
    </row>
    <row r="733" spans="12:14" x14ac:dyDescent="0.25">
      <c r="L733"/>
      <c r="N733"/>
    </row>
    <row r="734" spans="12:14" x14ac:dyDescent="0.25">
      <c r="L734"/>
      <c r="N734"/>
    </row>
    <row r="735" spans="12:14" x14ac:dyDescent="0.25">
      <c r="L735"/>
      <c r="N735"/>
    </row>
    <row r="736" spans="12:14" x14ac:dyDescent="0.25">
      <c r="L736"/>
      <c r="N736"/>
    </row>
    <row r="737" spans="12:14" x14ac:dyDescent="0.25">
      <c r="L737"/>
      <c r="N737"/>
    </row>
    <row r="738" spans="12:14" x14ac:dyDescent="0.25">
      <c r="L738"/>
      <c r="N738"/>
    </row>
    <row r="739" spans="12:14" x14ac:dyDescent="0.25">
      <c r="L739"/>
      <c r="N739"/>
    </row>
    <row r="740" spans="12:14" x14ac:dyDescent="0.25">
      <c r="L740"/>
      <c r="N740"/>
    </row>
    <row r="741" spans="12:14" x14ac:dyDescent="0.25">
      <c r="L741"/>
      <c r="N741"/>
    </row>
    <row r="742" spans="12:14" x14ac:dyDescent="0.25">
      <c r="L742"/>
      <c r="N742"/>
    </row>
    <row r="743" spans="12:14" x14ac:dyDescent="0.25">
      <c r="L743"/>
      <c r="N743"/>
    </row>
    <row r="744" spans="12:14" x14ac:dyDescent="0.25">
      <c r="L744"/>
      <c r="N744"/>
    </row>
    <row r="745" spans="12:14" x14ac:dyDescent="0.25">
      <c r="L745"/>
      <c r="N745"/>
    </row>
    <row r="746" spans="12:14" x14ac:dyDescent="0.25">
      <c r="L746"/>
      <c r="N746"/>
    </row>
    <row r="747" spans="12:14" x14ac:dyDescent="0.25">
      <c r="L747"/>
      <c r="N747"/>
    </row>
    <row r="748" spans="12:14" x14ac:dyDescent="0.25">
      <c r="L748"/>
      <c r="N748"/>
    </row>
    <row r="749" spans="12:14" x14ac:dyDescent="0.25">
      <c r="L749"/>
      <c r="N749"/>
    </row>
    <row r="750" spans="12:14" x14ac:dyDescent="0.25">
      <c r="L750"/>
      <c r="N750"/>
    </row>
    <row r="751" spans="12:14" x14ac:dyDescent="0.25">
      <c r="L751"/>
      <c r="N751"/>
    </row>
    <row r="752" spans="12:14" x14ac:dyDescent="0.25">
      <c r="L752"/>
      <c r="N752"/>
    </row>
    <row r="753" spans="12:14" x14ac:dyDescent="0.25">
      <c r="L753"/>
      <c r="N753"/>
    </row>
    <row r="754" spans="12:14" x14ac:dyDescent="0.25">
      <c r="L754"/>
      <c r="N754"/>
    </row>
    <row r="755" spans="12:14" x14ac:dyDescent="0.25">
      <c r="L755"/>
      <c r="N755"/>
    </row>
    <row r="756" spans="12:14" x14ac:dyDescent="0.25">
      <c r="L756"/>
      <c r="N756"/>
    </row>
    <row r="757" spans="12:14" x14ac:dyDescent="0.25">
      <c r="L757"/>
      <c r="N757"/>
    </row>
    <row r="758" spans="12:14" x14ac:dyDescent="0.25">
      <c r="L758"/>
      <c r="N758"/>
    </row>
    <row r="759" spans="12:14" x14ac:dyDescent="0.25">
      <c r="L759"/>
      <c r="N759"/>
    </row>
    <row r="760" spans="12:14" x14ac:dyDescent="0.25">
      <c r="L760"/>
      <c r="N760"/>
    </row>
    <row r="761" spans="12:14" x14ac:dyDescent="0.25">
      <c r="L761"/>
      <c r="N761"/>
    </row>
    <row r="762" spans="12:14" x14ac:dyDescent="0.25">
      <c r="L762"/>
      <c r="N762"/>
    </row>
    <row r="763" spans="12:14" x14ac:dyDescent="0.25">
      <c r="L763"/>
      <c r="N763"/>
    </row>
    <row r="764" spans="12:14" x14ac:dyDescent="0.25">
      <c r="L764"/>
      <c r="N764"/>
    </row>
    <row r="765" spans="12:14" x14ac:dyDescent="0.25">
      <c r="L765"/>
      <c r="N765"/>
    </row>
    <row r="766" spans="12:14" x14ac:dyDescent="0.25">
      <c r="L766"/>
      <c r="N766"/>
    </row>
    <row r="767" spans="12:14" x14ac:dyDescent="0.25">
      <c r="L767"/>
      <c r="N767"/>
    </row>
    <row r="768" spans="12:14" x14ac:dyDescent="0.25">
      <c r="L768"/>
      <c r="N768"/>
    </row>
    <row r="769" spans="12:14" x14ac:dyDescent="0.25">
      <c r="L769"/>
      <c r="N769"/>
    </row>
    <row r="770" spans="12:14" x14ac:dyDescent="0.25">
      <c r="L770"/>
      <c r="N770"/>
    </row>
    <row r="771" spans="12:14" x14ac:dyDescent="0.25">
      <c r="L771"/>
      <c r="N771"/>
    </row>
    <row r="772" spans="12:14" x14ac:dyDescent="0.25">
      <c r="L772"/>
      <c r="N772"/>
    </row>
    <row r="773" spans="12:14" x14ac:dyDescent="0.25">
      <c r="L773"/>
      <c r="N773"/>
    </row>
    <row r="774" spans="12:14" x14ac:dyDescent="0.25">
      <c r="L774"/>
      <c r="N774"/>
    </row>
    <row r="775" spans="12:14" x14ac:dyDescent="0.25">
      <c r="L775"/>
      <c r="N775"/>
    </row>
    <row r="776" spans="12:14" x14ac:dyDescent="0.25">
      <c r="L776"/>
      <c r="N776"/>
    </row>
    <row r="777" spans="12:14" x14ac:dyDescent="0.25">
      <c r="L777"/>
      <c r="N777"/>
    </row>
    <row r="778" spans="12:14" x14ac:dyDescent="0.25">
      <c r="L778"/>
      <c r="N778"/>
    </row>
    <row r="779" spans="12:14" x14ac:dyDescent="0.25">
      <c r="L779"/>
      <c r="N779"/>
    </row>
    <row r="780" spans="12:14" x14ac:dyDescent="0.25">
      <c r="L780"/>
      <c r="N780"/>
    </row>
    <row r="781" spans="12:14" x14ac:dyDescent="0.25">
      <c r="L781"/>
      <c r="N781"/>
    </row>
    <row r="782" spans="12:14" x14ac:dyDescent="0.25">
      <c r="L782"/>
      <c r="N782"/>
    </row>
    <row r="783" spans="12:14" x14ac:dyDescent="0.25">
      <c r="L783"/>
      <c r="N783"/>
    </row>
    <row r="784" spans="12:14" x14ac:dyDescent="0.25">
      <c r="L784"/>
      <c r="N784"/>
    </row>
    <row r="785" spans="12:14" x14ac:dyDescent="0.25">
      <c r="L785"/>
      <c r="N785"/>
    </row>
    <row r="786" spans="12:14" x14ac:dyDescent="0.25">
      <c r="L786"/>
      <c r="N786"/>
    </row>
    <row r="787" spans="12:14" x14ac:dyDescent="0.25">
      <c r="L787"/>
      <c r="N787"/>
    </row>
    <row r="788" spans="12:14" x14ac:dyDescent="0.25">
      <c r="L788"/>
      <c r="N788"/>
    </row>
    <row r="789" spans="12:14" x14ac:dyDescent="0.25">
      <c r="L789"/>
      <c r="N789"/>
    </row>
    <row r="790" spans="12:14" x14ac:dyDescent="0.25">
      <c r="L790"/>
      <c r="N790"/>
    </row>
    <row r="791" spans="12:14" x14ac:dyDescent="0.25">
      <c r="L791"/>
      <c r="N791"/>
    </row>
    <row r="792" spans="12:14" x14ac:dyDescent="0.25">
      <c r="L792"/>
      <c r="N792"/>
    </row>
    <row r="793" spans="12:14" x14ac:dyDescent="0.25">
      <c r="L793"/>
      <c r="N793"/>
    </row>
    <row r="794" spans="12:14" x14ac:dyDescent="0.25">
      <c r="L794"/>
      <c r="N794"/>
    </row>
    <row r="795" spans="12:14" x14ac:dyDescent="0.25">
      <c r="L795"/>
      <c r="N795"/>
    </row>
    <row r="796" spans="12:14" x14ac:dyDescent="0.25">
      <c r="L796"/>
      <c r="N796"/>
    </row>
    <row r="797" spans="12:14" x14ac:dyDescent="0.25">
      <c r="L797"/>
      <c r="N797"/>
    </row>
    <row r="798" spans="12:14" x14ac:dyDescent="0.25">
      <c r="L798"/>
      <c r="N798"/>
    </row>
    <row r="799" spans="12:14" x14ac:dyDescent="0.25">
      <c r="L799"/>
      <c r="N799"/>
    </row>
    <row r="800" spans="12:14" x14ac:dyDescent="0.25">
      <c r="L800"/>
      <c r="N800"/>
    </row>
    <row r="801" spans="12:14" x14ac:dyDescent="0.25">
      <c r="L801"/>
      <c r="N801"/>
    </row>
  </sheetData>
  <autoFilter ref="A1:AC247" xr:uid="{D87C2253-6C4C-4857-9628-53B8A56360F4}">
    <filterColumn colId="0">
      <filters>
        <filter val="G"/>
      </filters>
    </filterColumn>
  </autoFilter>
  <pageMargins left="0.7" right="0.7" top="0.75" bottom="0.75" header="0.3" footer="0.3"/>
  <legacyDrawing r:id="rId1"/>
</worksheet>
</file>

<file path=docMetadata/LabelInfo.xml><?xml version="1.0" encoding="utf-8"?>
<clbl:labelList xmlns:clbl="http://schemas.microsoft.com/office/2020/mipLabelMetadata">
  <clbl:label id="{d6fa6db5-9f3a-4c93-9e38-61059ee07e95}" enabled="1" method="Standard" siteId="{4e8d09f7-cc79-4ccb-9149-a4238dd1742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Calculations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Bryan</dc:creator>
  <cp:lastModifiedBy>David Bryan</cp:lastModifiedBy>
  <dcterms:created xsi:type="dcterms:W3CDTF">2024-10-07T13:51:17Z</dcterms:created>
  <dcterms:modified xsi:type="dcterms:W3CDTF">2025-05-16T09:44:13Z</dcterms:modified>
</cp:coreProperties>
</file>